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udowy - realizowane\Suchy Las - ul. Młodzieżowa, Obornicka\Przetarg\DO ZP\"/>
    </mc:Choice>
  </mc:AlternateContent>
  <xr:revisionPtr revIDLastSave="0" documentId="13_ncr:1_{0FBFC153-DB24-4C4B-B57C-AADAD75EA652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Kosztorys ofertowy" sheetId="1" r:id="rId1"/>
  </sheets>
  <definedNames>
    <definedName name="_xlnm.Print_Area" localSheetId="0">'Kosztorys ofertowy'!$A$1:$H$90</definedName>
    <definedName name="_xlnm.Print_Titles" localSheetId="0">'Kosztorys ofertowy'!$1:$2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" i="1" l="1"/>
  <c r="H7" i="1" s="1"/>
  <c r="G17" i="1" l="1"/>
  <c r="H17" i="1" s="1"/>
  <c r="G79" i="1"/>
  <c r="H79" i="1" s="1"/>
  <c r="G83" i="1"/>
  <c r="H83" i="1" s="1"/>
  <c r="G87" i="1" l="1"/>
  <c r="H87" i="1" s="1"/>
  <c r="G88" i="1" l="1"/>
  <c r="G82" i="1"/>
  <c r="H82" i="1" s="1"/>
  <c r="G81" i="1"/>
  <c r="H81" i="1" s="1"/>
  <c r="G80" i="1"/>
  <c r="H80" i="1" s="1"/>
  <c r="G78" i="1"/>
  <c r="H78" i="1" s="1"/>
  <c r="H88" i="1" l="1"/>
  <c r="G72" i="1"/>
  <c r="H72" i="1" s="1"/>
  <c r="G71" i="1"/>
  <c r="H71" i="1" s="1"/>
  <c r="G70" i="1"/>
  <c r="H70" i="1" s="1"/>
  <c r="G68" i="1"/>
  <c r="H68" i="1" s="1"/>
  <c r="G67" i="1"/>
  <c r="H67" i="1" s="1"/>
  <c r="G66" i="1"/>
  <c r="H66" i="1" s="1"/>
  <c r="G49" i="1"/>
  <c r="H49" i="1" s="1"/>
  <c r="G48" i="1"/>
  <c r="H48" i="1" s="1"/>
  <c r="G47" i="1"/>
  <c r="H47" i="1" s="1"/>
  <c r="G46" i="1"/>
  <c r="H46" i="1" s="1"/>
  <c r="G44" i="1"/>
  <c r="H44" i="1" s="1"/>
  <c r="G43" i="1"/>
  <c r="H43" i="1" s="1"/>
  <c r="G42" i="1"/>
  <c r="H42" i="1" s="1"/>
  <c r="G40" i="1"/>
  <c r="H40" i="1" s="1"/>
  <c r="G64" i="1" l="1"/>
  <c r="H64" i="1" s="1"/>
  <c r="G63" i="1"/>
  <c r="H63" i="1" s="1"/>
  <c r="G62" i="1"/>
  <c r="H62" i="1" s="1"/>
  <c r="G61" i="1"/>
  <c r="H61" i="1" s="1"/>
  <c r="G60" i="1"/>
  <c r="H60" i="1" s="1"/>
  <c r="G59" i="1"/>
  <c r="H59" i="1" s="1"/>
  <c r="G58" i="1"/>
  <c r="H58" i="1" s="1"/>
  <c r="G57" i="1"/>
  <c r="H57" i="1" s="1"/>
  <c r="G56" i="1"/>
  <c r="H56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51" i="1" l="1"/>
  <c r="G30" i="1"/>
  <c r="H30" i="1" s="1"/>
  <c r="G29" i="1"/>
  <c r="H29" i="1" s="1"/>
  <c r="G28" i="1"/>
  <c r="H28" i="1" s="1"/>
  <c r="G27" i="1"/>
  <c r="H27" i="1" s="1"/>
  <c r="G14" i="1"/>
  <c r="H14" i="1" s="1"/>
  <c r="H51" i="1" l="1"/>
  <c r="G15" i="1"/>
  <c r="H15" i="1" s="1"/>
  <c r="G12" i="1"/>
  <c r="H12" i="1" s="1"/>
  <c r="G5" i="1"/>
  <c r="H5" i="1" s="1"/>
  <c r="G86" i="1" l="1"/>
  <c r="G77" i="1"/>
  <c r="H77" i="1" s="1"/>
  <c r="G76" i="1"/>
  <c r="G75" i="1"/>
  <c r="G54" i="1"/>
  <c r="H54" i="1" s="1"/>
  <c r="G53" i="1"/>
  <c r="H53" i="1" s="1"/>
  <c r="G52" i="1"/>
  <c r="G26" i="1"/>
  <c r="G50" i="1" s="1"/>
  <c r="G23" i="1"/>
  <c r="H23" i="1" s="1"/>
  <c r="G21" i="1"/>
  <c r="H21" i="1" s="1"/>
  <c r="G13" i="1"/>
  <c r="H13" i="1" s="1"/>
  <c r="G16" i="1"/>
  <c r="H16" i="1" s="1"/>
  <c r="G18" i="1"/>
  <c r="H18" i="1" s="1"/>
  <c r="G19" i="1"/>
  <c r="H19" i="1" s="1"/>
  <c r="G20" i="1"/>
  <c r="H20" i="1" s="1"/>
  <c r="G22" i="1"/>
  <c r="H22" i="1" s="1"/>
  <c r="G11" i="1"/>
  <c r="G6" i="1"/>
  <c r="H6" i="1" s="1"/>
  <c r="G8" i="1"/>
  <c r="G9" i="1" s="1"/>
  <c r="G4" i="1"/>
  <c r="G24" i="1" l="1"/>
  <c r="H86" i="1"/>
  <c r="H89" i="1" s="1"/>
  <c r="G89" i="1"/>
  <c r="H76" i="1"/>
  <c r="G84" i="1"/>
  <c r="G73" i="1"/>
  <c r="H75" i="1"/>
  <c r="H52" i="1"/>
  <c r="H73" i="1" s="1"/>
  <c r="H26" i="1"/>
  <c r="H50" i="1" s="1"/>
  <c r="H4" i="1"/>
  <c r="H8" i="1"/>
  <c r="H9" i="1" s="1"/>
  <c r="H90" i="1" s="1"/>
  <c r="H11" i="1"/>
  <c r="H24" i="1" s="1"/>
  <c r="G90" i="1" l="1"/>
  <c r="H8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tc={0CD9C110-AA0C-489F-9398-359D75749CA2}</author>
  </authors>
  <commentList>
    <comment ref="E19" authorId="0" shapeId="0" xr:uid="{0CD9C110-AA0C-489F-9398-359D75749CA2}">
      <text>
        <r>
          <rPr>
            <sz val="10"/>
            <rFont val="Arial"/>
            <charset val="238"/>
          </rPr>
  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(0,6+0,4+0,6)*190,89</t>
        </r>
      </text>
    </comment>
  </commentList>
</comments>
</file>

<file path=xl/sharedStrings.xml><?xml version="1.0" encoding="utf-8"?>
<sst xmlns="http://schemas.openxmlformats.org/spreadsheetml/2006/main" count="251" uniqueCount="177">
  <si>
    <t>L.p.</t>
  </si>
  <si>
    <t>Opis roboty</t>
  </si>
  <si>
    <t>Ilość</t>
  </si>
  <si>
    <t>Cena jedn.
NETTO</t>
  </si>
  <si>
    <t>Wartość
NETTO</t>
  </si>
  <si>
    <t>Wartość
BRUTTO</t>
  </si>
  <si>
    <t>1.1</t>
  </si>
  <si>
    <t xml:space="preserve">Roboty pomiarowe - pomiary bieżące i powykonawcza inwentaryzacja geodezyjna </t>
  </si>
  <si>
    <t>kpl</t>
  </si>
  <si>
    <t>1.2</t>
  </si>
  <si>
    <t>1.3</t>
  </si>
  <si>
    <r>
      <t>m</t>
    </r>
    <r>
      <rPr>
        <vertAlign val="superscript"/>
        <sz val="10"/>
        <rFont val="Calibri"/>
        <family val="2"/>
        <charset val="238"/>
        <scheme val="minor"/>
      </rPr>
      <t>2</t>
    </r>
  </si>
  <si>
    <t>2.1</t>
  </si>
  <si>
    <t>szt.</t>
  </si>
  <si>
    <t>2.2</t>
  </si>
  <si>
    <t>2.3</t>
  </si>
  <si>
    <t>2.4</t>
  </si>
  <si>
    <t>2.5</t>
  </si>
  <si>
    <t>m</t>
  </si>
  <si>
    <t>2.6</t>
  </si>
  <si>
    <t>2.7</t>
  </si>
  <si>
    <t>Wykonanie kanału z rur PVC łączonych na wcisk o średnicy Ø 400 mm</t>
  </si>
  <si>
    <t>2.8</t>
  </si>
  <si>
    <t>2.9</t>
  </si>
  <si>
    <t>Wykonanie przykanalika z rur PVC łączonych na wcisk o średnicy Ø 200 mm</t>
  </si>
  <si>
    <t>3.1</t>
  </si>
  <si>
    <t>3.2</t>
  </si>
  <si>
    <t>3.3</t>
  </si>
  <si>
    <t>3.4</t>
  </si>
  <si>
    <t>5</t>
  </si>
  <si>
    <t xml:space="preserve">Roboty wykończeniowe </t>
  </si>
  <si>
    <t>5.1</t>
  </si>
  <si>
    <t xml:space="preserve">RAZEM: </t>
  </si>
  <si>
    <r>
      <rPr>
        <b/>
        <sz val="10"/>
        <rFont val="Calibri"/>
        <family val="2"/>
        <charset val="238"/>
        <scheme val="minor"/>
      </rPr>
      <t>Kosztorys ofertowy</t>
    </r>
    <r>
      <rPr>
        <sz val="10"/>
        <rFont val="Calibri"/>
        <family val="2"/>
        <charset val="238"/>
        <scheme val="minor"/>
      </rPr>
      <t xml:space="preserve">
</t>
    </r>
    <r>
      <rPr>
        <b/>
        <i/>
        <sz val="10"/>
        <rFont val="Calibri"/>
        <family val="2"/>
        <charset val="238"/>
        <scheme val="minor"/>
      </rPr>
      <t>Rozbudowa skrzyżowania dróg gminnych ul. Obornickiej z ul. Młodzieżową  w miejscowości Suchy Las w ramach zadania inwestycyjnego pn.:
„Przebudowa skrzyżowania ul. Obornickiej z ul. Młodzieżową w Suchym Lesie, gmina Suchy Las”</t>
    </r>
  </si>
  <si>
    <t>1.4</t>
  </si>
  <si>
    <t>Wycinka drzew</t>
  </si>
  <si>
    <t xml:space="preserve">Budowa betonowych studzienek ściekowych z osadnikiem Ø 500 mm z wpustem ulicznym typu ciężkiego </t>
  </si>
  <si>
    <t>Budowa osadnika piasku z kratą zabezpieczającą przed studnią KD1, KD4, KD6</t>
  </si>
  <si>
    <t>Wykonanie przepustów pod zjazdami z rur K2-KAN PP DN 400 SN8 (wyloty prefabrykowane)</t>
  </si>
  <si>
    <t>Wykonanie prefabrykowanych wylotów kanalizacji deszczowej</t>
  </si>
  <si>
    <t xml:space="preserve">Wykonanie rowów przydrożnych </t>
  </si>
  <si>
    <r>
      <t>Umocnienie skarp oraz kinety dna rowu przydrożnego - płytami ażurowymi o wymiarach 40x60x10</t>
    </r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cm na podsypce cementowo-piaskowej gr. 5,0 cm [(0,6+0,4+0,6)*190,89]</t>
    </r>
  </si>
  <si>
    <t>Wykonanie odwodnienia liniowego typu ciężkiego D400 na ławie z betonu C 20/25 grubości 20,0 cm</t>
  </si>
  <si>
    <t>Frezowanie nawierzchni bitumicznych (ul. Obornicka do 5cm, ul. Młodzieżowa do 12 cm)</t>
  </si>
  <si>
    <t>Roboty rozbiórkowe (nawierzchnia jezdni, podbudowy, betony, krawężniki, oporniki, chodnik, wyspy, humus, itp.)</t>
  </si>
  <si>
    <t>Roboty w zakresie przygotowania terenu pod budowę.
Cena zawiera: roboty przygotowawcze, rozbiórkowe, roboty ziemne, wywóz i utylizację materiałów (łącznie z opłatą za utylizację), wywóz gruntu łącznie z opłatą za utylizację oraz wszystkie niezbędne prace do wykonania zadania.</t>
  </si>
  <si>
    <t>Razem roboty przygotowawcze:</t>
  </si>
  <si>
    <t>2.10</t>
  </si>
  <si>
    <t>2.11</t>
  </si>
  <si>
    <t>2.12</t>
  </si>
  <si>
    <t>Razem roboty w zakresie budowy kanalizacji deszczowej:</t>
  </si>
  <si>
    <t>Roboty brukarskie (krawężniki, obrzeża, oporniki) i roboty w zakresie wykonania nawierzchni (jezdnia, chodnik, wjazdy, zjazdy)
Cena zawiera: roboty przygotowawcze, ustawienie krawężnika/opornika/obrzeża na ławie betonowej, roboty ziemne (wykopy, nasypy) wykonanie koryta, oczyszczenie 
i skropienie warstw konstrukcyjnych, wykonanie poszczególnych warstw konstrukcyjnych podbudowy i nawierzchni, ścieków,  regulację zaworów, studni i skrzynek (do regulacji włazów 
i wpustów deszczowych należy zastosować elementy z tworzywa sztucznego) oraz wszystkie niezbędne prace do wykonania zadania. Cena zawiera również koszty niezbędnych ujętych 
w specyfikacjach technicznych  badań.</t>
  </si>
  <si>
    <t>Razem roboty brukarskie i nawierzchniowe w ulicy Obornickiej:</t>
  </si>
  <si>
    <t>Razem roboty brukarskie i nawierzchniowe w ulicy Młodzieżowej:</t>
  </si>
  <si>
    <t>Jedn.</t>
  </si>
  <si>
    <t xml:space="preserve">Krawężnik betonowy wystający 20x30x100 na ławie z betonu C 12/15 i podsypce cementowo-piaskowej </t>
  </si>
  <si>
    <t xml:space="preserve">Krawężnik najazdowy 20x22x100 (przejścia, zjazdy) na ławie z betonu C 12/15 i podsypce cementowo-piaskowej </t>
  </si>
  <si>
    <t xml:space="preserve">Krawężnik betonowy trapezowy 15/21x30 na ławie z betonu C 12/15 i podsypce cementowo-piaskowej </t>
  </si>
  <si>
    <t xml:space="preserve">Opornik kamienny 20x25x100 na ławie z betonu C 12/15 i podsypce cementowo-piaskowej </t>
  </si>
  <si>
    <t xml:space="preserve">Obrzeże betonowe 8x30x100 cm na ławie z betonu C 12/15 i podsypce cementowo-piaskowej </t>
  </si>
  <si>
    <t xml:space="preserve">Krawężnik betonowy wystający 15x30x100 na ławie z betonu C 12/15 i podsypce cementowo-piaskowej </t>
  </si>
  <si>
    <t xml:space="preserve">Krawężnik najazdowy 15x22x100 (przejścia, zjazdy) na ławie z betonu C 12/15 i podsypce cementowo-piaskowej </t>
  </si>
  <si>
    <t>Konstrukcja nr K1, K2 - Podbudowa z piasku stabilizowanego cementem C 3/4 Mpa - gr. 15 cm</t>
  </si>
  <si>
    <t>Konstrukcja nr K1, K2 - Podbudowa zasadnicza z mieszanki niezwiązanej z kruszywem C 90/3 - gr. 20 cm</t>
  </si>
  <si>
    <r>
      <t>Konstrukcja nr K1, K2 - Mechaniczne oczyszczenie i skropienie podbudowy tłuczniowej emulsją asfaltową 0,8 kg/m</t>
    </r>
    <r>
      <rPr>
        <vertAlign val="superscript"/>
        <sz val="10"/>
        <rFont val="Calibri"/>
        <family val="2"/>
        <charset val="238"/>
        <scheme val="minor"/>
      </rPr>
      <t>2</t>
    </r>
  </si>
  <si>
    <t xml:space="preserve">Konstrukcja nr K1, K2 - Podbudowa z betonu asfaltowego AC 16P 50/70 - gr. 15 cm </t>
  </si>
  <si>
    <r>
      <t>Konstrukcja nr K1, K2 - Mechaniczne oczyszczenie i skropienie podbudowy bitumicznej emulsją asfaltową 0,5 kg/m</t>
    </r>
    <r>
      <rPr>
        <vertAlign val="superscript"/>
        <sz val="10"/>
        <rFont val="Calibri"/>
        <family val="2"/>
        <charset val="238"/>
        <scheme val="minor"/>
      </rPr>
      <t>2</t>
    </r>
  </si>
  <si>
    <t>Konstrukcja nr K1, K2 - Ułożenie geosiatki poliestrowej o wytrzymałości na rozciąganie 100/100 kN/m</t>
  </si>
  <si>
    <t xml:space="preserve">Konstrukcja nr K1, K2 - Warstwa wiążąca z betonu asfaltowego AC 16W 50/70 - gr. 8 cm </t>
  </si>
  <si>
    <t>Konstrukcja nr K1, K2 - Warstwa ścieralna z SMA 8 PMB 45/80-65 - gr. 4 cm</t>
  </si>
  <si>
    <t>Konstrukcja nr K3 - Podbudowa z piasku stabilizowanego cementem C 3/4 Mpa - gr. 15 cm</t>
  </si>
  <si>
    <t>Konstrukcja nr K3 - Podbudowa zasadnicza z mieszanki niezwiązanej z kruszywem C 90/3 - gr. 20 cm</t>
  </si>
  <si>
    <r>
      <t>Konstrukcja nr K3 - Mechaniczne oczyszczenie i skropienie podbudowy tłuczniowej emulsją asfaltową 0,8 kg/m</t>
    </r>
    <r>
      <rPr>
        <vertAlign val="superscript"/>
        <sz val="10"/>
        <rFont val="Calibri"/>
        <family val="2"/>
        <charset val="238"/>
        <scheme val="minor"/>
      </rPr>
      <t>2</t>
    </r>
  </si>
  <si>
    <r>
      <t>Konstrukcja nr K3 - Mechaniczne oczyszczenie i skropienie podbudowy bitumicznej emulsją asfaltową 0,5 kg/m</t>
    </r>
    <r>
      <rPr>
        <vertAlign val="superscript"/>
        <sz val="10"/>
        <rFont val="Calibri"/>
        <family val="2"/>
        <charset val="238"/>
        <scheme val="minor"/>
      </rPr>
      <t>2</t>
    </r>
  </si>
  <si>
    <t>Konstrukcja nr K3 - Ułożenie geosiatki poliestrowej o wytrzymałości na rozciąganie 100/100 kN/m</t>
  </si>
  <si>
    <t xml:space="preserve">Konstrukcja nr K3 - Podbudowa z betonu asfaltowego AC 16P 50/70 - gr. 7 cm </t>
  </si>
  <si>
    <t xml:space="preserve">Konstrukcja nr K3 - Warstwa wiążąca z betonu asfaltowego AC 16W 50/70 - gr. 5 cm </t>
  </si>
  <si>
    <t>Konstrukcja nr K3 - Warstwa ścieralna z SMA 8 PMB 45/80-65 - gr. 4 cm</t>
  </si>
  <si>
    <t>Konstrukcja nr K1, K2 - Mechaniczne oczyszczenie i skropienie podbudowy bitumicznej emulsją asfaltową 0,3 kg/m2</t>
  </si>
  <si>
    <r>
      <t>Konstrukcja nr K3 - Mechaniczne oczyszczenie i skropienie podbudowy bitumicznej emulsją asfaltową 0,3 kg/m</t>
    </r>
    <r>
      <rPr>
        <vertAlign val="superscript"/>
        <sz val="10"/>
        <rFont val="Calibri"/>
        <family val="2"/>
        <charset val="238"/>
        <scheme val="minor"/>
      </rPr>
      <t>2</t>
    </r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</si>
  <si>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</si>
  <si>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</si>
  <si>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</si>
  <si>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</si>
  <si>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</si>
  <si>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</si>
  <si>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</si>
  <si>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</si>
  <si>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</si>
  <si>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</si>
  <si>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</t>
  </si>
  <si>
    <t xml:space="preserve">Konstrukcja nr K1.2, K4 - Podbudowa zasadnicza z mieszanki niezwiązanej z kruszywem C 90/3 - gr. 15 cm </t>
  </si>
  <si>
    <t>Konstrukcja nr K1.2, K4 - Nawierzchnie z płyt betonowych integracyjnych 35x35x8 cm na podsypce cem.-piask. gr. 3 cm
(w rejonie przejść dla pieszych)</t>
  </si>
  <si>
    <t>Konstrukcja nr K1.2, K4 - Nawierzchnie z betonowej kostki brukowej szarej o gr. 8 cm na podsypce cem.-piask. gr. 3 cm 
(opaski)</t>
  </si>
  <si>
    <t>Konstrukcja nr K1.2, K4 - Nawierzchnie z betonowej kostki brukowej czerwonej o gr. 8 cm na podsypce cem.-piask. gr. 3 cm 
(wyspy, chodniki, perony, ciągi pieszo-rowerowe)</t>
  </si>
  <si>
    <t>Konstrukcja nr K5 (ścieżka rowerowa), K6 (zjazdy z betonowej kostki brukowej), K7 (zjazdy bitumiczne) - ul. Obornicka</t>
  </si>
  <si>
    <t>Konstrukcja nr K1.2 (wyspy dzielące) oraz K4 (chodniki, perony, opaski, ciągi pieszo-rowerowe) - ul. Obornicka</t>
  </si>
  <si>
    <t>Konstrukcja nr K1 i K2 konstrukcja jezdni - ul. Obornicka</t>
  </si>
  <si>
    <t>Konstrukcja nr K3 konstrukcja jezdni - ul. Młodzieżowa</t>
  </si>
  <si>
    <t>Konstrukcja nr K1.2 (wyspy dzielące) oraz K4 (chodniki, perony, opaski, ciągi pieszo-rowerowe) - ul. Młodzieżowa</t>
  </si>
  <si>
    <t>Konstrukcja nr K5, K6 - Podbudowa zasadnicza z mieszanki niezwiązanej z kruszywem C 90/3 - gr. 20 cm</t>
  </si>
  <si>
    <t>Konstrukcja nr K5 - Nawierzchnie z betonowej kostki brukowej grafitowej o gr. 8 cm na podsypce cem.-piask. gr. 3 cm 
(zjazdy)</t>
  </si>
  <si>
    <r>
      <t>Konstrukcja nr K6, K7 - Warstwa ścieralna + skropienie międzywarstwowe 0,8 kg/m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z BA AC 8 S 50/70 - gr. 4 cm</t>
    </r>
  </si>
  <si>
    <t>Konstrukcja nr K7 - Podbudowa zasadnicza z mieszanki niezwiązanej z kruszywem C 90/3 - gr. 25 cm</t>
  </si>
  <si>
    <t>Konstrukcja nr K5 (ścieżka rowerowa), K6 (zjazdy z betonowej kostki brukowej), K7 (zjazdy bitumiczne) - ul. Młodzieżowa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</si>
  <si>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</si>
  <si>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</si>
  <si>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</si>
  <si>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</si>
  <si>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</si>
  <si>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</si>
  <si>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</si>
  <si>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</si>
  <si>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</si>
  <si>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</si>
  <si>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</si>
  <si>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</si>
  <si>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</si>
  <si>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</si>
  <si>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</si>
  <si>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</si>
  <si>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</si>
  <si>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</si>
  <si>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</si>
  <si>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</si>
  <si>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</si>
  <si>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</si>
  <si>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</si>
  <si>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</si>
  <si>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</si>
  <si>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</si>
  <si>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4</t>
  </si>
  <si>
    <t>4.1</t>
  </si>
  <si>
    <t>Roboty w zakresie budowy kanalizacji deszczowej. 
Cena zawiera: roboty przygotowawcze, rozbiórkowe, roboty ziemne, umocnienie wykopu, zabezpieczenie istniejących urządzeń, podsypkę i obsypkę rur kanału/przykanalików/studni, wymianę gruntu, odwodnienie wykopu, wywóz nadmiaru gruntu łącznie z utylizacją, próby szczelności, wiercenie otworów w istniejący studniach oraz wszystkie niezbędne prace do wykonania zadania. 
Cena zawiera również koszty niezbędnych ujętych w specyfikacjach technicznych  badań.</t>
  </si>
  <si>
    <t>Demontaż słupów oraz opraw oświetlenia drogowego w ulicy Obornickiej (majątek gminy Suchy Las)</t>
  </si>
  <si>
    <t>Demontaż słupów oraz opraw oświetlenia drogowego w ulicy Młodzieżowej (majątek ENEA S.A.)</t>
  </si>
  <si>
    <t>4.2</t>
  </si>
  <si>
    <t>4.3</t>
  </si>
  <si>
    <t>4.5</t>
  </si>
  <si>
    <t>4.7</t>
  </si>
  <si>
    <t>4.8</t>
  </si>
  <si>
    <t>4.9</t>
  </si>
  <si>
    <t>Wprowadzenie oznakowania pionowego i poziomego zgodnie z projektem stałej organizacji ruchu</t>
  </si>
  <si>
    <t>Montaż sygnalizacji świetlnej ze sterowaniem zgodnie z projektem branżowym</t>
  </si>
  <si>
    <t>Oznakowanie pionowe, poziome, sygnalizacja świetlna, oświetlenie drogowe
Cena zawiera: roboty przygotowawcze, ziemne, montażowe oraz wszystkie niezbędne prace i materiały do wykonania zadania wraz z utylizacją demontowanych elementów.</t>
  </si>
  <si>
    <t>Demontaż istniejącej sygnalizacji świetlnej</t>
  </si>
  <si>
    <t>kpl.</t>
  </si>
  <si>
    <t>Razem roboty w zakresie wprowadzenia oznakowania, sygnalizacji świetlnej i oświetlenia drogowego:</t>
  </si>
  <si>
    <t>Regulacja wysokościowa i sytuacyjna studni teletchnicznych</t>
  </si>
  <si>
    <t>Humusowanie skarp oraz powierzchni plantowań z obsianiem trawą przy grubości ziemi urodzajnej 10 cm</t>
  </si>
  <si>
    <t>5.2</t>
  </si>
  <si>
    <t>5.3</t>
  </si>
  <si>
    <t>Razem roboty wykończeniowe:</t>
  </si>
  <si>
    <t>4.10</t>
  </si>
  <si>
    <t>Regulacja wysokościowa oraz sytuacyjna kolidujących lamp oświetlenia drogowego</t>
  </si>
  <si>
    <t>4.11</t>
  </si>
  <si>
    <t>Montaż barierki ochronnej U-12a (montaż nad ziemią 1,20m)</t>
  </si>
  <si>
    <t>Wykonanie inspekcji TV kanalizacji deszczowej o średnicy nominalnej DN 200, DN 250, DN 400</t>
  </si>
  <si>
    <t>Wykonanie prób szczelności kanalizacji deszczowej o średnicy nominalnej DN 200, DN 250, DN 400</t>
  </si>
  <si>
    <t>2.13</t>
  </si>
  <si>
    <t>Wykonanie kanału z rur PVC łączonych na wcisk o średnicy Ø 250 mm</t>
  </si>
  <si>
    <t>Budowa studni rewizyjnych z kręgów betonowych Ø 1000 wraz z włazami. 
Należy zastosować system elementów wyrównawczych i odciążających z tworzyw do budowy szczelnych zwieńczeń studni włazowych i niewłazowych. (np. system EW-INWEST).</t>
  </si>
  <si>
    <t>610 (ProstaProjekt) + 260 (ROAD DESIGN)</t>
  </si>
  <si>
    <t>480 (ProstaProjekt) + 90 (ROAD DESIGN)</t>
  </si>
  <si>
    <t>250 (ProstaProjekt) + 50 (ROAD DESIGN)</t>
  </si>
  <si>
    <t>450 (ProstaProjekt) + 65 (ROAD DESIGN)</t>
  </si>
  <si>
    <t>600 (ProstaProjekt) + 156 (ROAD DESIGN)</t>
  </si>
  <si>
    <t>16 (ProstaProjekt) + 4 (ROAD DESIGN)</t>
  </si>
  <si>
    <t>ROAD DESIGN</t>
  </si>
  <si>
    <t>(skarpa 0,6 + kineta 0,4 + przeciwskarpa 0,6)*190,89</t>
  </si>
  <si>
    <t>680 (ProstaProjekt) + 90 (ROAD DESIGN)</t>
  </si>
  <si>
    <t>1200 (ProstaProjekt) + 30 (ROAD DESIGN)</t>
  </si>
  <si>
    <t>Montaż nowych słupów 10 m na fundamentach betonowych F 150/200 oraz opraw z demontażu wraz z podłączeniem do istniejącej sieci oświetleniowej w ulicy Obornickiej</t>
  </si>
  <si>
    <t>Montaż nowych słupów 6 m na fundamentach betonowych F 100/200 oraz opraw z demontażu wraz z podłączeniem do istniejącej sieci oświetleniowej ENEA S.A. w ulicy Młodzieżowej</t>
  </si>
  <si>
    <t>Zakup i montaż wiat przystankowych zgodnych z załączoną specyfikacją</t>
  </si>
  <si>
    <t>1.5</t>
  </si>
  <si>
    <t>Zaprojektowanie i wprowadzenie tymczasowej organizacji ruchu na czas budowy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</si>
</sst>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0"/>
      <name val="Arial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3" fillId="0" borderId="0" applyFont="0" applyFill="0" applyBorder="0" applyAlignment="0" applyProtection="0"/>
  </cellStyleXfs>
  <cellXfs count="32">
    <xf numFmtId="0" fontId="0" fillId="0" borderId="0" xfId="0"/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4" fontId="4" fillId="0" borderId="1" xfId="2" applyFont="1" applyBorder="1" applyAlignment="1">
      <alignment vertical="center" wrapText="1"/>
    </xf>
    <xf numFmtId="44" fontId="4" fillId="0" borderId="1" xfId="2" applyFont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right" vertical="center" wrapText="1"/>
    </xf>
    <xf numFmtId="49" fontId="4" fillId="0" borderId="3" xfId="0" applyNumberFormat="1" applyFont="1" applyBorder="1" applyAlignment="1">
      <alignment vertical="center" wrapText="1"/>
    </xf>
    <xf numFmtId="4" fontId="4" fillId="0" borderId="0" xfId="0" applyNumberFormat="1" applyFont="1" applyBorder="1" applyAlignment="1">
      <alignment vertical="center" wrapText="1"/>
    </xf>
    <xf numFmtId="2" fontId="4" fillId="0" borderId="0" xfId="0" applyNumberFormat="1" applyFont="1" applyBorder="1" applyAlignment="1">
      <alignment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9" fontId="5" fillId="4" borderId="1" xfId="1" applyNumberFormat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 wrapText="1"/>
    </xf>
    <xf numFmtId="44" fontId="4" fillId="6" borderId="1" xfId="2" applyFont="1" applyFill="1" applyBorder="1" applyAlignment="1">
      <alignment horizontal="center" vertical="center" wrapText="1"/>
    </xf>
    <xf numFmtId="44" fontId="5" fillId="4" borderId="1" xfId="2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</cellXfs>
  <cellStyles count="3">
    <cellStyle name="Normalny" xfId="0" builtinId="0"/>
    <cellStyle name="Normalny_KI_2012_SIECI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FFFF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P" id="{8A89F3F8-BBC7-45F5-A13E-8DD7898C27F5}" userId="HP" providerId="None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8" personId="{8A89F3F8-BBC7-45F5-A13E-8DD7898C27F5}" id="{0CD9C110-AA0C-489F-9398-359D75749CA2}">
    <text>(0,6+0,4+0,6)*190,89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1"/>
  <sheetViews>
    <sheetView tabSelected="1" view="pageBreakPreview" zoomScaleNormal="100" zoomScaleSheetLayoutView="100" workbookViewId="0">
      <selection activeCell="F8" sqref="F8"/>
    </sheetView>
  </sheetViews>
  <sheetFormatPr defaultColWidth="9.140625" defaultRowHeight="12.75" x14ac:dyDescent="0.2"/>
  <cols>
    <col min="1" max="1" width="5.42578125" style="11" customWidth="1"/>
    <col min="2" max="2" width="5.42578125" style="9" hidden="1" customWidth="1"/>
    <col min="3" max="3" width="96.7109375" style="9" customWidth="1"/>
    <col min="4" max="4" width="6" style="9" customWidth="1"/>
    <col min="5" max="5" width="9.140625" style="12"/>
    <col min="6" max="6" width="17" style="9" customWidth="1"/>
    <col min="7" max="8" width="17" style="14" customWidth="1"/>
    <col min="9" max="9" width="49.140625" style="9" customWidth="1"/>
    <col min="10" max="16384" width="9.140625" style="9"/>
  </cols>
  <sheetData>
    <row r="1" spans="1:9" s="7" customFormat="1" ht="42" customHeight="1" x14ac:dyDescent="0.2">
      <c r="A1" s="26" t="s">
        <v>33</v>
      </c>
      <c r="B1" s="26"/>
      <c r="C1" s="26"/>
      <c r="D1" s="26"/>
      <c r="E1" s="26"/>
      <c r="F1" s="26"/>
      <c r="G1" s="26"/>
      <c r="H1" s="26"/>
    </row>
    <row r="2" spans="1:9" s="8" customFormat="1" ht="25.5" x14ac:dyDescent="0.2">
      <c r="A2" s="15" t="s">
        <v>0</v>
      </c>
      <c r="B2" s="16"/>
      <c r="C2" s="16" t="s">
        <v>1</v>
      </c>
      <c r="D2" s="17" t="s">
        <v>54</v>
      </c>
      <c r="E2" s="18" t="s">
        <v>2</v>
      </c>
      <c r="F2" s="17" t="s">
        <v>3</v>
      </c>
      <c r="G2" s="18" t="s">
        <v>4</v>
      </c>
      <c r="H2" s="18" t="s">
        <v>5</v>
      </c>
    </row>
    <row r="3" spans="1:9" ht="44.25" customHeight="1" x14ac:dyDescent="0.2">
      <c r="A3" s="19">
        <v>1</v>
      </c>
      <c r="B3" s="28" t="s">
        <v>45</v>
      </c>
      <c r="C3" s="28"/>
      <c r="D3" s="28"/>
      <c r="E3" s="28"/>
      <c r="F3" s="28"/>
      <c r="G3" s="28"/>
      <c r="H3" s="28"/>
    </row>
    <row r="4" spans="1:9" ht="18" customHeight="1" x14ac:dyDescent="0.2">
      <c r="A4" s="10" t="s">
        <v>6</v>
      </c>
      <c r="B4" s="1">
        <v>1</v>
      </c>
      <c r="C4" s="2" t="s">
        <v>7</v>
      </c>
      <c r="D4" s="2" t="s">
        <v>8</v>
      </c>
      <c r="E4" s="3">
        <v>1</v>
      </c>
      <c r="F4" s="4">
        <v>0</v>
      </c>
      <c r="G4" s="5">
        <f>ROUND((E4*F4),2)</f>
        <v>0</v>
      </c>
      <c r="H4" s="5">
        <f>ROUND((G4*(1.23)),2)</f>
        <v>0</v>
      </c>
    </row>
    <row r="5" spans="1:9" ht="18" customHeight="1" x14ac:dyDescent="0.2">
      <c r="A5" s="10" t="s">
        <v>9</v>
      </c>
      <c r="B5" s="1"/>
      <c r="C5" s="2" t="s">
        <v>35</v>
      </c>
      <c r="D5" s="2" t="s">
        <v>13</v>
      </c>
      <c r="E5" s="3">
        <v>24</v>
      </c>
      <c r="F5" s="4">
        <v>0</v>
      </c>
      <c r="G5" s="5">
        <f t="shared" ref="G5" si="0">ROUND((E5*F5),2)</f>
        <v>0</v>
      </c>
      <c r="H5" s="5">
        <f t="shared" ref="H5" si="1">ROUND((G5*(1.23)),2)</f>
        <v>0</v>
      </c>
    </row>
    <row r="6" spans="1:9" ht="18" customHeight="1" x14ac:dyDescent="0.2">
      <c r="A6" s="10" t="s">
        <v>10</v>
      </c>
      <c r="B6" s="1">
        <v>2</v>
      </c>
      <c r="C6" s="2" t="s">
        <v>44</v>
      </c>
      <c r="D6" s="2" t="s">
        <v>11</v>
      </c>
      <c r="E6" s="3">
        <v>3700</v>
      </c>
      <c r="F6" s="4">
        <v>0</v>
      </c>
      <c r="G6" s="5">
        <f t="shared" ref="G6:G8" si="2">ROUND((E6*F6),2)</f>
        <v>0</v>
      </c>
      <c r="H6" s="5">
        <f t="shared" ref="H6:H76" si="3">ROUND((G6*(1.23)),2)</f>
        <v>0</v>
      </c>
    </row>
    <row r="7" spans="1:9" ht="18" customHeight="1" x14ac:dyDescent="0.2">
      <c r="A7" s="10" t="s">
        <v>34</v>
      </c>
      <c r="B7" s="1">
        <v>3</v>
      </c>
      <c r="C7" s="2" t="s">
        <v>43</v>
      </c>
      <c r="D7" s="2" t="s">
        <v>11</v>
      </c>
      <c r="E7" s="3">
        <v>5900</v>
      </c>
      <c r="F7" s="4">
        <v>0</v>
      </c>
      <c r="G7" s="5">
        <f t="shared" ref="G7" si="4">ROUND((E7*F7),2)</f>
        <v>0</v>
      </c>
      <c r="H7" s="5">
        <f t="shared" ref="H7" si="5">ROUND((G7*(1.23)),2)</f>
        <v>0</v>
      </c>
    </row>
    <row r="8" spans="1:9" ht="18" customHeight="1" x14ac:dyDescent="0.2">
      <c r="A8" s="10" t="s">
        <v>175</v>
      </c>
      <c r="B8" s="1">
        <v>3</v>
      </c>
      <c r="C8" s="2" t="s">
        <v>176</v>
      </c>
      <c r="D8" s="2" t="s">
        <v>8</v>
      </c>
      <c r="E8" s="3">
        <v>1</v>
      </c>
      <c r="F8" s="4">
        <v>0</v>
      </c>
      <c r="G8" s="5">
        <f t="shared" si="2"/>
        <v>0</v>
      </c>
      <c r="H8" s="5">
        <f t="shared" si="3"/>
        <v>0</v>
      </c>
    </row>
    <row r="9" spans="1:9" ht="18" customHeight="1" x14ac:dyDescent="0.2">
      <c r="A9" s="22" t="s">
        <v>46</v>
      </c>
      <c r="B9" s="22"/>
      <c r="C9" s="22"/>
      <c r="D9" s="22"/>
      <c r="E9" s="22"/>
      <c r="F9" s="22"/>
      <c r="G9" s="20">
        <f>SUM(G4:G8)</f>
        <v>0</v>
      </c>
      <c r="H9" s="20">
        <f>SUM(H4:H8)</f>
        <v>0</v>
      </c>
    </row>
    <row r="10" spans="1:9" ht="57.75" customHeight="1" x14ac:dyDescent="0.2">
      <c r="A10" s="19">
        <v>2</v>
      </c>
      <c r="B10" s="28" t="s">
        <v>133</v>
      </c>
      <c r="C10" s="28"/>
      <c r="D10" s="28"/>
      <c r="E10" s="28"/>
      <c r="F10" s="28"/>
      <c r="G10" s="28"/>
      <c r="H10" s="28"/>
    </row>
    <row r="11" spans="1:9" ht="42.75" customHeight="1" x14ac:dyDescent="0.2">
      <c r="A11" s="10" t="s">
        <v>12</v>
      </c>
      <c r="B11" s="1">
        <v>1</v>
      </c>
      <c r="C11" s="2" t="s">
        <v>161</v>
      </c>
      <c r="D11" s="2" t="s">
        <v>13</v>
      </c>
      <c r="E11" s="3">
        <v>8</v>
      </c>
      <c r="F11" s="4">
        <v>0</v>
      </c>
      <c r="G11" s="5">
        <f t="shared" ref="G11" si="6">ROUND((E11*F11),2)</f>
        <v>0</v>
      </c>
      <c r="H11" s="5">
        <f t="shared" si="3"/>
        <v>0</v>
      </c>
    </row>
    <row r="12" spans="1:9" ht="19.5" customHeight="1" x14ac:dyDescent="0.2">
      <c r="A12" s="10" t="s">
        <v>14</v>
      </c>
      <c r="B12" s="1"/>
      <c r="C12" s="2" t="s">
        <v>37</v>
      </c>
      <c r="D12" s="2" t="s">
        <v>13</v>
      </c>
      <c r="E12" s="3">
        <v>3</v>
      </c>
      <c r="F12" s="4">
        <v>0</v>
      </c>
      <c r="G12" s="5">
        <f t="shared" ref="G12" si="7">ROUND((E12*F12),2)</f>
        <v>0</v>
      </c>
      <c r="H12" s="5">
        <f t="shared" ref="H12" si="8">ROUND((G12*(1.23)),2)</f>
        <v>0</v>
      </c>
    </row>
    <row r="13" spans="1:9" ht="19.5" customHeight="1" x14ac:dyDescent="0.2">
      <c r="A13" s="10" t="s">
        <v>15</v>
      </c>
      <c r="B13" s="1"/>
      <c r="C13" s="2" t="s">
        <v>36</v>
      </c>
      <c r="D13" s="2" t="s">
        <v>13</v>
      </c>
      <c r="E13" s="3">
        <v>20</v>
      </c>
      <c r="F13" s="4">
        <v>0</v>
      </c>
      <c r="G13" s="5">
        <f t="shared" ref="G13:G22" si="9">ROUND((E13*F13),2)</f>
        <v>0</v>
      </c>
      <c r="H13" s="5">
        <f t="shared" si="3"/>
        <v>0</v>
      </c>
      <c r="I13" s="9" t="s">
        <v>167</v>
      </c>
    </row>
    <row r="14" spans="1:9" ht="19.5" customHeight="1" x14ac:dyDescent="0.2">
      <c r="A14" s="10" t="s">
        <v>16</v>
      </c>
      <c r="B14" s="1"/>
      <c r="C14" s="2" t="s">
        <v>42</v>
      </c>
      <c r="D14" s="2" t="s">
        <v>18</v>
      </c>
      <c r="E14" s="3">
        <v>40</v>
      </c>
      <c r="F14" s="4">
        <v>0</v>
      </c>
      <c r="G14" s="5">
        <f t="shared" ref="G14" si="10">ROUND((E14*F14),2)</f>
        <v>0</v>
      </c>
      <c r="H14" s="5">
        <f t="shared" ref="H14" si="11">ROUND((G14*(1.23)),2)</f>
        <v>0</v>
      </c>
    </row>
    <row r="15" spans="1:9" ht="19.5" customHeight="1" x14ac:dyDescent="0.2">
      <c r="A15" s="10" t="s">
        <v>17</v>
      </c>
      <c r="B15" s="1"/>
      <c r="C15" s="2" t="s">
        <v>39</v>
      </c>
      <c r="D15" s="2" t="s">
        <v>13</v>
      </c>
      <c r="E15" s="3">
        <v>7</v>
      </c>
      <c r="F15" s="4">
        <v>0</v>
      </c>
      <c r="G15" s="5">
        <f t="shared" ref="G15" si="12">ROUND((E15*F15),2)</f>
        <v>0</v>
      </c>
      <c r="H15" s="5">
        <f t="shared" ref="H15" si="13">ROUND((G15*(1.23)),2)</f>
        <v>0</v>
      </c>
    </row>
    <row r="16" spans="1:9" ht="19.5" customHeight="1" x14ac:dyDescent="0.2">
      <c r="A16" s="10" t="s">
        <v>19</v>
      </c>
      <c r="B16" s="1"/>
      <c r="C16" s="2" t="s">
        <v>24</v>
      </c>
      <c r="D16" s="2" t="s">
        <v>18</v>
      </c>
      <c r="E16" s="3">
        <v>150</v>
      </c>
      <c r="F16" s="4">
        <v>0</v>
      </c>
      <c r="G16" s="5">
        <f t="shared" si="9"/>
        <v>0</v>
      </c>
      <c r="H16" s="5">
        <f t="shared" si="3"/>
        <v>0</v>
      </c>
    </row>
    <row r="17" spans="1:9" ht="19.5" customHeight="1" x14ac:dyDescent="0.2">
      <c r="A17" s="10" t="s">
        <v>20</v>
      </c>
      <c r="B17" s="1"/>
      <c r="C17" s="2" t="s">
        <v>160</v>
      </c>
      <c r="D17" s="2" t="s">
        <v>18</v>
      </c>
      <c r="E17" s="3">
        <v>70</v>
      </c>
      <c r="F17" s="4">
        <v>0</v>
      </c>
      <c r="G17" s="5">
        <f t="shared" ref="G17" si="14">ROUND((E17*F17),2)</f>
        <v>0</v>
      </c>
      <c r="H17" s="5">
        <f t="shared" ref="H17" si="15">ROUND((G17*(1.23)),2)</f>
        <v>0</v>
      </c>
      <c r="I17" s="9" t="s">
        <v>168</v>
      </c>
    </row>
    <row r="18" spans="1:9" ht="19.5" customHeight="1" x14ac:dyDescent="0.2">
      <c r="A18" s="10" t="s">
        <v>22</v>
      </c>
      <c r="B18" s="1"/>
      <c r="C18" s="2" t="s">
        <v>21</v>
      </c>
      <c r="D18" s="2" t="s">
        <v>18</v>
      </c>
      <c r="E18" s="3">
        <v>131.86000000000001</v>
      </c>
      <c r="F18" s="4">
        <v>0</v>
      </c>
      <c r="G18" s="5">
        <f t="shared" si="9"/>
        <v>0</v>
      </c>
      <c r="H18" s="5">
        <f t="shared" si="3"/>
        <v>0</v>
      </c>
    </row>
    <row r="19" spans="1:9" ht="28.5" customHeight="1" x14ac:dyDescent="0.2">
      <c r="A19" s="10" t="s">
        <v>23</v>
      </c>
      <c r="B19" s="1"/>
      <c r="C19" s="2" t="s">
        <v>41</v>
      </c>
      <c r="D19" s="2" t="s">
        <v>11</v>
      </c>
      <c r="E19" s="6">
        <v>305.42</v>
      </c>
      <c r="F19" s="4">
        <v>0</v>
      </c>
      <c r="G19" s="5">
        <f t="shared" si="9"/>
        <v>0</v>
      </c>
      <c r="H19" s="5">
        <f t="shared" si="3"/>
        <v>0</v>
      </c>
      <c r="I19" s="9" t="s">
        <v>169</v>
      </c>
    </row>
    <row r="20" spans="1:9" ht="19.5" customHeight="1" x14ac:dyDescent="0.2">
      <c r="A20" s="10" t="s">
        <v>47</v>
      </c>
      <c r="B20" s="1"/>
      <c r="C20" s="2" t="s">
        <v>38</v>
      </c>
      <c r="D20" s="2" t="s">
        <v>18</v>
      </c>
      <c r="E20" s="3">
        <v>14</v>
      </c>
      <c r="F20" s="4">
        <v>0</v>
      </c>
      <c r="G20" s="5">
        <f t="shared" si="9"/>
        <v>0</v>
      </c>
      <c r="H20" s="5">
        <f t="shared" si="3"/>
        <v>0</v>
      </c>
    </row>
    <row r="21" spans="1:9" ht="19.5" customHeight="1" x14ac:dyDescent="0.2">
      <c r="A21" s="10" t="s">
        <v>48</v>
      </c>
      <c r="B21" s="1"/>
      <c r="C21" s="2" t="s">
        <v>40</v>
      </c>
      <c r="D21" s="2" t="s">
        <v>18</v>
      </c>
      <c r="E21" s="3">
        <v>271.48</v>
      </c>
      <c r="F21" s="4">
        <v>0</v>
      </c>
      <c r="G21" s="5">
        <f>ROUND((E21*F21),2)</f>
        <v>0</v>
      </c>
      <c r="H21" s="5">
        <f>ROUND((G21*(1.23)),2)</f>
        <v>0</v>
      </c>
    </row>
    <row r="22" spans="1:9" ht="19.5" customHeight="1" x14ac:dyDescent="0.2">
      <c r="A22" s="10" t="s">
        <v>49</v>
      </c>
      <c r="B22" s="1"/>
      <c r="C22" s="2" t="s">
        <v>158</v>
      </c>
      <c r="D22" s="2" t="s">
        <v>18</v>
      </c>
      <c r="E22" s="3">
        <v>351.86</v>
      </c>
      <c r="F22" s="4">
        <v>0</v>
      </c>
      <c r="G22" s="5">
        <f t="shared" si="9"/>
        <v>0</v>
      </c>
      <c r="H22" s="5">
        <f t="shared" si="3"/>
        <v>0</v>
      </c>
    </row>
    <row r="23" spans="1:9" ht="18" customHeight="1" x14ac:dyDescent="0.2">
      <c r="A23" s="10" t="s">
        <v>159</v>
      </c>
      <c r="B23" s="1"/>
      <c r="C23" s="2" t="s">
        <v>157</v>
      </c>
      <c r="D23" s="2" t="s">
        <v>18</v>
      </c>
      <c r="E23" s="3">
        <v>351.86</v>
      </c>
      <c r="F23" s="4">
        <v>0</v>
      </c>
      <c r="G23" s="5">
        <f t="shared" ref="G23" si="16">ROUND((E23*F23),2)</f>
        <v>0</v>
      </c>
      <c r="H23" s="5">
        <f t="shared" si="3"/>
        <v>0</v>
      </c>
    </row>
    <row r="24" spans="1:9" ht="18" customHeight="1" x14ac:dyDescent="0.2">
      <c r="A24" s="22" t="s">
        <v>50</v>
      </c>
      <c r="B24" s="22"/>
      <c r="C24" s="22"/>
      <c r="D24" s="22"/>
      <c r="E24" s="22"/>
      <c r="F24" s="22"/>
      <c r="G24" s="20">
        <f>SUM(G11:G23)</f>
        <v>0</v>
      </c>
      <c r="H24" s="20">
        <f>SUM(H11:H23)</f>
        <v>0</v>
      </c>
    </row>
    <row r="25" spans="1:9" ht="74.25" customHeight="1" x14ac:dyDescent="0.2">
      <c r="A25" s="19" t="s">
        <v>90</v>
      </c>
      <c r="B25" s="28" t="s">
        <v>51</v>
      </c>
      <c r="C25" s="28"/>
      <c r="D25" s="28"/>
      <c r="E25" s="28"/>
      <c r="F25" s="28"/>
      <c r="G25" s="28"/>
      <c r="H25" s="28"/>
    </row>
    <row r="26" spans="1:9" ht="18" customHeight="1" x14ac:dyDescent="0.2">
      <c r="A26" s="10" t="s">
        <v>25</v>
      </c>
      <c r="B26" s="1">
        <v>1</v>
      </c>
      <c r="C26" s="2" t="s">
        <v>55</v>
      </c>
      <c r="D26" s="2" t="s">
        <v>18</v>
      </c>
      <c r="E26" s="3">
        <v>515</v>
      </c>
      <c r="F26" s="4">
        <v>0</v>
      </c>
      <c r="G26" s="5">
        <f t="shared" ref="G26:G30" si="17">ROUND((E26*F26),2)</f>
        <v>0</v>
      </c>
      <c r="H26" s="5">
        <f t="shared" si="3"/>
        <v>0</v>
      </c>
      <c r="I26" s="9" t="s">
        <v>165</v>
      </c>
    </row>
    <row r="27" spans="1:9" ht="18" customHeight="1" x14ac:dyDescent="0.2">
      <c r="A27" s="10" t="s">
        <v>26</v>
      </c>
      <c r="B27" s="1"/>
      <c r="C27" s="2" t="s">
        <v>56</v>
      </c>
      <c r="D27" s="2" t="s">
        <v>18</v>
      </c>
      <c r="E27" s="3">
        <v>170</v>
      </c>
      <c r="F27" s="4">
        <v>0</v>
      </c>
      <c r="G27" s="5">
        <f t="shared" si="17"/>
        <v>0</v>
      </c>
      <c r="H27" s="5">
        <f t="shared" ref="H27:H39" si="18">ROUND((G27*(1.23)),2)</f>
        <v>0</v>
      </c>
    </row>
    <row r="28" spans="1:9" ht="18" customHeight="1" x14ac:dyDescent="0.2">
      <c r="A28" s="10" t="s">
        <v>27</v>
      </c>
      <c r="B28" s="1"/>
      <c r="C28" s="2" t="s">
        <v>57</v>
      </c>
      <c r="D28" s="2" t="s">
        <v>18</v>
      </c>
      <c r="E28" s="3">
        <v>48</v>
      </c>
      <c r="F28" s="4">
        <v>0</v>
      </c>
      <c r="G28" s="5">
        <f t="shared" si="17"/>
        <v>0</v>
      </c>
      <c r="H28" s="5">
        <f t="shared" si="18"/>
        <v>0</v>
      </c>
    </row>
    <row r="29" spans="1:9" ht="18" customHeight="1" x14ac:dyDescent="0.2">
      <c r="A29" s="10" t="s">
        <v>28</v>
      </c>
      <c r="B29" s="1"/>
      <c r="C29" s="2" t="s">
        <v>58</v>
      </c>
      <c r="D29" s="2" t="s">
        <v>18</v>
      </c>
      <c r="E29" s="3">
        <v>300</v>
      </c>
      <c r="F29" s="4">
        <v>0</v>
      </c>
      <c r="G29" s="5">
        <f t="shared" si="17"/>
        <v>0</v>
      </c>
      <c r="H29" s="5">
        <f t="shared" si="18"/>
        <v>0</v>
      </c>
      <c r="I29" s="9" t="s">
        <v>164</v>
      </c>
    </row>
    <row r="30" spans="1:9" ht="18" customHeight="1" x14ac:dyDescent="0.2">
      <c r="A30" s="10" t="s">
        <v>80</v>
      </c>
      <c r="B30" s="1"/>
      <c r="C30" s="2" t="s">
        <v>59</v>
      </c>
      <c r="D30" s="2" t="s">
        <v>18</v>
      </c>
      <c r="E30" s="3">
        <v>756</v>
      </c>
      <c r="F30" s="4">
        <v>0</v>
      </c>
      <c r="G30" s="5">
        <f t="shared" si="17"/>
        <v>0</v>
      </c>
      <c r="H30" s="5">
        <f t="shared" si="18"/>
        <v>0</v>
      </c>
      <c r="I30" s="9" t="s">
        <v>166</v>
      </c>
    </row>
    <row r="31" spans="1:9" ht="18" customHeight="1" x14ac:dyDescent="0.2">
      <c r="A31" s="23" t="s">
        <v>97</v>
      </c>
      <c r="B31" s="24"/>
      <c r="C31" s="24"/>
      <c r="D31" s="24"/>
      <c r="E31" s="24"/>
      <c r="F31" s="24"/>
      <c r="G31" s="24"/>
      <c r="H31" s="25"/>
    </row>
    <row r="32" spans="1:9" ht="18" customHeight="1" x14ac:dyDescent="0.2">
      <c r="A32" s="10" t="s">
        <v>81</v>
      </c>
      <c r="B32" s="1"/>
      <c r="C32" s="2" t="s">
        <v>62</v>
      </c>
      <c r="D32" s="2" t="s">
        <v>11</v>
      </c>
      <c r="E32" s="3">
        <v>550</v>
      </c>
      <c r="F32" s="4">
        <v>0</v>
      </c>
      <c r="G32" s="5">
        <f t="shared" ref="G32:G39" si="19">ROUND((E32*F32),2)</f>
        <v>0</v>
      </c>
      <c r="H32" s="5">
        <f t="shared" si="18"/>
        <v>0</v>
      </c>
    </row>
    <row r="33" spans="1:9" ht="18" customHeight="1" x14ac:dyDescent="0.2">
      <c r="A33" s="10" t="s">
        <v>82</v>
      </c>
      <c r="B33" s="1"/>
      <c r="C33" s="2" t="s">
        <v>63</v>
      </c>
      <c r="D33" s="2" t="s">
        <v>11</v>
      </c>
      <c r="E33" s="3">
        <v>550</v>
      </c>
      <c r="F33" s="4">
        <v>0</v>
      </c>
      <c r="G33" s="5">
        <f t="shared" si="19"/>
        <v>0</v>
      </c>
      <c r="H33" s="5">
        <f t="shared" si="18"/>
        <v>0</v>
      </c>
    </row>
    <row r="34" spans="1:9" ht="18" customHeight="1" x14ac:dyDescent="0.2">
      <c r="A34" s="10" t="s">
        <v>83</v>
      </c>
      <c r="B34" s="1"/>
      <c r="C34" s="2" t="s">
        <v>64</v>
      </c>
      <c r="D34" s="2" t="s">
        <v>11</v>
      </c>
      <c r="E34" s="3">
        <v>500</v>
      </c>
      <c r="F34" s="4">
        <v>0</v>
      </c>
      <c r="G34" s="5">
        <f t="shared" si="19"/>
        <v>0</v>
      </c>
      <c r="H34" s="5">
        <f t="shared" si="18"/>
        <v>0</v>
      </c>
    </row>
    <row r="35" spans="1:9" ht="18" customHeight="1" x14ac:dyDescent="0.2">
      <c r="A35" s="10" t="s">
        <v>84</v>
      </c>
      <c r="B35" s="1"/>
      <c r="C35" s="2" t="s">
        <v>65</v>
      </c>
      <c r="D35" s="2" t="s">
        <v>11</v>
      </c>
      <c r="E35" s="3">
        <v>500</v>
      </c>
      <c r="F35" s="4">
        <v>0</v>
      </c>
      <c r="G35" s="5">
        <f t="shared" si="19"/>
        <v>0</v>
      </c>
      <c r="H35" s="5">
        <f t="shared" si="18"/>
        <v>0</v>
      </c>
    </row>
    <row r="36" spans="1:9" ht="18" customHeight="1" x14ac:dyDescent="0.2">
      <c r="A36" s="10" t="s">
        <v>85</v>
      </c>
      <c r="B36" s="1"/>
      <c r="C36" s="2" t="s">
        <v>66</v>
      </c>
      <c r="D36" s="2" t="s">
        <v>11</v>
      </c>
      <c r="E36" s="3">
        <v>500</v>
      </c>
      <c r="F36" s="4">
        <v>0</v>
      </c>
      <c r="G36" s="5">
        <f t="shared" si="19"/>
        <v>0</v>
      </c>
      <c r="H36" s="5">
        <f t="shared" si="18"/>
        <v>0</v>
      </c>
    </row>
    <row r="37" spans="1:9" ht="18" customHeight="1" x14ac:dyDescent="0.2">
      <c r="A37" s="10" t="s">
        <v>86</v>
      </c>
      <c r="B37" s="1"/>
      <c r="C37" s="2" t="s">
        <v>67</v>
      </c>
      <c r="D37" s="2" t="s">
        <v>11</v>
      </c>
      <c r="E37" s="3">
        <v>450</v>
      </c>
      <c r="F37" s="4">
        <v>0</v>
      </c>
      <c r="G37" s="5">
        <f t="shared" si="19"/>
        <v>0</v>
      </c>
      <c r="H37" s="5">
        <f t="shared" si="18"/>
        <v>0</v>
      </c>
    </row>
    <row r="38" spans="1:9" ht="18" customHeight="1" x14ac:dyDescent="0.2">
      <c r="A38" s="10" t="s">
        <v>87</v>
      </c>
      <c r="B38" s="1"/>
      <c r="C38" s="2" t="s">
        <v>68</v>
      </c>
      <c r="D38" s="2" t="s">
        <v>11</v>
      </c>
      <c r="E38" s="3">
        <v>500</v>
      </c>
      <c r="F38" s="4">
        <v>0</v>
      </c>
      <c r="G38" s="5">
        <f t="shared" si="19"/>
        <v>0</v>
      </c>
      <c r="H38" s="5">
        <f t="shared" si="18"/>
        <v>0</v>
      </c>
    </row>
    <row r="39" spans="1:9" ht="18" customHeight="1" x14ac:dyDescent="0.2">
      <c r="A39" s="10" t="s">
        <v>88</v>
      </c>
      <c r="B39" s="1"/>
      <c r="C39" s="2" t="s">
        <v>78</v>
      </c>
      <c r="D39" s="2" t="s">
        <v>11</v>
      </c>
      <c r="E39" s="3">
        <v>4300</v>
      </c>
      <c r="F39" s="4">
        <v>0</v>
      </c>
      <c r="G39" s="5">
        <f t="shared" si="19"/>
        <v>0</v>
      </c>
      <c r="H39" s="5">
        <f t="shared" si="18"/>
        <v>0</v>
      </c>
    </row>
    <row r="40" spans="1:9" ht="18" customHeight="1" x14ac:dyDescent="0.2">
      <c r="A40" s="10" t="s">
        <v>89</v>
      </c>
      <c r="B40" s="1"/>
      <c r="C40" s="2" t="s">
        <v>69</v>
      </c>
      <c r="D40" s="2" t="s">
        <v>11</v>
      </c>
      <c r="E40" s="3">
        <v>4300</v>
      </c>
      <c r="F40" s="4">
        <v>0</v>
      </c>
      <c r="G40" s="5">
        <f>ROUND((E40*F40),2)</f>
        <v>0</v>
      </c>
      <c r="H40" s="5">
        <f t="shared" ref="H40" si="20">ROUND((G40*(1.23)),2)</f>
        <v>0</v>
      </c>
    </row>
    <row r="41" spans="1:9" ht="18" customHeight="1" x14ac:dyDescent="0.2">
      <c r="A41" s="23" t="s">
        <v>96</v>
      </c>
      <c r="B41" s="24"/>
      <c r="C41" s="24"/>
      <c r="D41" s="24"/>
      <c r="E41" s="24"/>
      <c r="F41" s="24"/>
      <c r="G41" s="24"/>
      <c r="H41" s="25"/>
    </row>
    <row r="42" spans="1:9" ht="18" customHeight="1" x14ac:dyDescent="0.2">
      <c r="A42" s="10" t="s">
        <v>105</v>
      </c>
      <c r="B42" s="1"/>
      <c r="C42" s="2" t="s">
        <v>91</v>
      </c>
      <c r="D42" s="2" t="s">
        <v>11</v>
      </c>
      <c r="E42" s="3">
        <v>870</v>
      </c>
      <c r="F42" s="4">
        <v>0</v>
      </c>
      <c r="G42" s="5">
        <f>ROUND((E42*F42),2)</f>
        <v>0</v>
      </c>
      <c r="H42" s="5">
        <f t="shared" ref="H42:H44" si="21">ROUND((G42*(1.23)),2)</f>
        <v>0</v>
      </c>
      <c r="I42" s="9" t="s">
        <v>162</v>
      </c>
    </row>
    <row r="43" spans="1:9" ht="28.5" customHeight="1" x14ac:dyDescent="0.2">
      <c r="A43" s="10" t="s">
        <v>106</v>
      </c>
      <c r="B43" s="1"/>
      <c r="C43" s="2" t="s">
        <v>94</v>
      </c>
      <c r="D43" s="2" t="s">
        <v>11</v>
      </c>
      <c r="E43" s="3">
        <v>870</v>
      </c>
      <c r="F43" s="4">
        <v>0</v>
      </c>
      <c r="G43" s="5">
        <f>ROUND((E43*F43),2)</f>
        <v>0</v>
      </c>
      <c r="H43" s="5">
        <f t="shared" si="21"/>
        <v>0</v>
      </c>
      <c r="I43" s="9" t="s">
        <v>162</v>
      </c>
    </row>
    <row r="44" spans="1:9" ht="28.5" customHeight="1" x14ac:dyDescent="0.2">
      <c r="A44" s="10" t="s">
        <v>107</v>
      </c>
      <c r="B44" s="1"/>
      <c r="C44" s="2" t="s">
        <v>92</v>
      </c>
      <c r="D44" s="2" t="s">
        <v>11</v>
      </c>
      <c r="E44" s="3">
        <v>23</v>
      </c>
      <c r="F44" s="4">
        <v>0</v>
      </c>
      <c r="G44" s="5">
        <f>ROUND((E44*F44),2)</f>
        <v>0</v>
      </c>
      <c r="H44" s="5">
        <f t="shared" si="21"/>
        <v>0</v>
      </c>
    </row>
    <row r="45" spans="1:9" ht="18" customHeight="1" x14ac:dyDescent="0.2">
      <c r="A45" s="23" t="s">
        <v>95</v>
      </c>
      <c r="B45" s="24"/>
      <c r="C45" s="24"/>
      <c r="D45" s="24"/>
      <c r="E45" s="24"/>
      <c r="F45" s="24"/>
      <c r="G45" s="24"/>
      <c r="H45" s="25"/>
    </row>
    <row r="46" spans="1:9" ht="18" customHeight="1" x14ac:dyDescent="0.2">
      <c r="A46" s="10" t="s">
        <v>108</v>
      </c>
      <c r="B46" s="1"/>
      <c r="C46" s="2" t="s">
        <v>100</v>
      </c>
      <c r="D46" s="2" t="s">
        <v>11</v>
      </c>
      <c r="E46" s="3">
        <v>770</v>
      </c>
      <c r="F46" s="4">
        <v>0</v>
      </c>
      <c r="G46" s="5">
        <f>ROUND((E46*F46),2)</f>
        <v>0</v>
      </c>
      <c r="H46" s="5">
        <f t="shared" ref="H46:H49" si="22">ROUND((G46*(1.23)),2)</f>
        <v>0</v>
      </c>
      <c r="I46" s="9" t="s">
        <v>170</v>
      </c>
    </row>
    <row r="47" spans="1:9" ht="18" customHeight="1" x14ac:dyDescent="0.2">
      <c r="A47" s="10" t="s">
        <v>109</v>
      </c>
      <c r="B47" s="1"/>
      <c r="C47" s="2" t="s">
        <v>103</v>
      </c>
      <c r="D47" s="2" t="s">
        <v>11</v>
      </c>
      <c r="E47" s="3">
        <v>30</v>
      </c>
      <c r="F47" s="4">
        <v>0</v>
      </c>
      <c r="G47" s="5">
        <f>ROUND((E47*F47),2)</f>
        <v>0</v>
      </c>
      <c r="H47" s="5">
        <f t="shared" si="22"/>
        <v>0</v>
      </c>
    </row>
    <row r="48" spans="1:9" ht="28.5" customHeight="1" x14ac:dyDescent="0.2">
      <c r="A48" s="10" t="s">
        <v>110</v>
      </c>
      <c r="B48" s="1"/>
      <c r="C48" s="2" t="s">
        <v>101</v>
      </c>
      <c r="D48" s="2" t="s">
        <v>11</v>
      </c>
      <c r="E48" s="3">
        <v>230</v>
      </c>
      <c r="F48" s="4">
        <v>0</v>
      </c>
      <c r="G48" s="5">
        <f>ROUND((E48*F48),2)</f>
        <v>0</v>
      </c>
      <c r="H48" s="5">
        <f t="shared" si="22"/>
        <v>0</v>
      </c>
    </row>
    <row r="49" spans="1:9" ht="18" customHeight="1" x14ac:dyDescent="0.2">
      <c r="A49" s="10" t="s">
        <v>111</v>
      </c>
      <c r="B49" s="1"/>
      <c r="C49" s="2" t="s">
        <v>102</v>
      </c>
      <c r="D49" s="2" t="s">
        <v>11</v>
      </c>
      <c r="E49" s="3">
        <v>570</v>
      </c>
      <c r="F49" s="4">
        <v>0</v>
      </c>
      <c r="G49" s="5">
        <f>ROUND((E49*F49),2)</f>
        <v>0</v>
      </c>
      <c r="H49" s="5">
        <f t="shared" si="22"/>
        <v>0</v>
      </c>
      <c r="I49" s="9" t="s">
        <v>163</v>
      </c>
    </row>
    <row r="50" spans="1:9" ht="18" customHeight="1" x14ac:dyDescent="0.2">
      <c r="A50" s="22" t="s">
        <v>52</v>
      </c>
      <c r="B50" s="22"/>
      <c r="C50" s="22"/>
      <c r="D50" s="22"/>
      <c r="E50" s="22"/>
      <c r="F50" s="22"/>
      <c r="G50" s="20">
        <f>SUM(G26:G30,G32:G40,G42:G44,G46:G49)</f>
        <v>0</v>
      </c>
      <c r="H50" s="20">
        <f>SUM(H26:H30,H32:H40,H42:H44,H46:H49)</f>
        <v>0</v>
      </c>
    </row>
    <row r="51" spans="1:9" ht="18" customHeight="1" x14ac:dyDescent="0.2">
      <c r="A51" s="10" t="s">
        <v>112</v>
      </c>
      <c r="B51" s="1"/>
      <c r="C51" s="2" t="s">
        <v>60</v>
      </c>
      <c r="D51" s="2" t="s">
        <v>18</v>
      </c>
      <c r="E51" s="3">
        <v>300</v>
      </c>
      <c r="F51" s="4">
        <v>0</v>
      </c>
      <c r="G51" s="5">
        <f>ROUND((E51*F51),2)</f>
        <v>0</v>
      </c>
      <c r="H51" s="5">
        <f>ROUND((G51*(1.23)),2)</f>
        <v>0</v>
      </c>
    </row>
    <row r="52" spans="1:9" ht="18" customHeight="1" x14ac:dyDescent="0.2">
      <c r="A52" s="10" t="s">
        <v>113</v>
      </c>
      <c r="B52" s="1">
        <v>2</v>
      </c>
      <c r="C52" s="2" t="s">
        <v>61</v>
      </c>
      <c r="D52" s="2" t="s">
        <v>18</v>
      </c>
      <c r="E52" s="3">
        <v>120</v>
      </c>
      <c r="F52" s="4">
        <v>0</v>
      </c>
      <c r="G52" s="5">
        <f>ROUND((E52*F52),2)</f>
        <v>0</v>
      </c>
      <c r="H52" s="5">
        <f t="shared" si="3"/>
        <v>0</v>
      </c>
    </row>
    <row r="53" spans="1:9" ht="18" customHeight="1" x14ac:dyDescent="0.2">
      <c r="A53" s="10" t="s">
        <v>114</v>
      </c>
      <c r="B53" s="1">
        <v>3</v>
      </c>
      <c r="C53" s="2" t="s">
        <v>58</v>
      </c>
      <c r="D53" s="2" t="s">
        <v>18</v>
      </c>
      <c r="E53" s="3">
        <v>50</v>
      </c>
      <c r="F53" s="4">
        <v>0</v>
      </c>
      <c r="G53" s="5">
        <f>ROUND((E53*F53),2)</f>
        <v>0</v>
      </c>
      <c r="H53" s="5">
        <f t="shared" si="3"/>
        <v>0</v>
      </c>
    </row>
    <row r="54" spans="1:9" ht="18" customHeight="1" x14ac:dyDescent="0.2">
      <c r="A54" s="10" t="s">
        <v>115</v>
      </c>
      <c r="B54" s="2">
        <v>4</v>
      </c>
      <c r="C54" s="2" t="s">
        <v>59</v>
      </c>
      <c r="D54" s="2" t="s">
        <v>18</v>
      </c>
      <c r="E54" s="3">
        <v>600</v>
      </c>
      <c r="F54" s="4">
        <v>0</v>
      </c>
      <c r="G54" s="5">
        <f>ROUND((E54*F54),2)</f>
        <v>0</v>
      </c>
      <c r="H54" s="5">
        <f t="shared" si="3"/>
        <v>0</v>
      </c>
    </row>
    <row r="55" spans="1:9" ht="18" customHeight="1" x14ac:dyDescent="0.2">
      <c r="A55" s="23" t="s">
        <v>98</v>
      </c>
      <c r="B55" s="24"/>
      <c r="C55" s="24"/>
      <c r="D55" s="24"/>
      <c r="E55" s="24"/>
      <c r="F55" s="24"/>
      <c r="G55" s="24"/>
      <c r="H55" s="25"/>
    </row>
    <row r="56" spans="1:9" ht="18" customHeight="1" x14ac:dyDescent="0.2">
      <c r="A56" s="10" t="s">
        <v>116</v>
      </c>
      <c r="B56" s="2"/>
      <c r="C56" s="2" t="s">
        <v>70</v>
      </c>
      <c r="D56" s="2" t="s">
        <v>11</v>
      </c>
      <c r="E56" s="3">
        <v>2000</v>
      </c>
      <c r="F56" s="4">
        <v>0</v>
      </c>
      <c r="G56" s="5">
        <f t="shared" ref="G56:G64" si="23">ROUND((E56*F56),2)</f>
        <v>0</v>
      </c>
      <c r="H56" s="5">
        <f t="shared" ref="H56:H64" si="24">ROUND((G56*(1.23)),2)</f>
        <v>0</v>
      </c>
    </row>
    <row r="57" spans="1:9" ht="18" customHeight="1" x14ac:dyDescent="0.2">
      <c r="A57" s="10" t="s">
        <v>117</v>
      </c>
      <c r="B57" s="2"/>
      <c r="C57" s="2" t="s">
        <v>71</v>
      </c>
      <c r="D57" s="2" t="s">
        <v>11</v>
      </c>
      <c r="E57" s="3">
        <v>1800</v>
      </c>
      <c r="F57" s="4">
        <v>0</v>
      </c>
      <c r="G57" s="5">
        <f t="shared" si="23"/>
        <v>0</v>
      </c>
      <c r="H57" s="5">
        <f t="shared" si="24"/>
        <v>0</v>
      </c>
    </row>
    <row r="58" spans="1:9" ht="18" customHeight="1" x14ac:dyDescent="0.2">
      <c r="A58" s="10" t="s">
        <v>118</v>
      </c>
      <c r="B58" s="2"/>
      <c r="C58" s="2" t="s">
        <v>72</v>
      </c>
      <c r="D58" s="2" t="s">
        <v>11</v>
      </c>
      <c r="E58" s="3">
        <v>1800</v>
      </c>
      <c r="F58" s="4">
        <v>0</v>
      </c>
      <c r="G58" s="5">
        <f t="shared" si="23"/>
        <v>0</v>
      </c>
      <c r="H58" s="5">
        <f t="shared" si="24"/>
        <v>0</v>
      </c>
    </row>
    <row r="59" spans="1:9" ht="18" customHeight="1" x14ac:dyDescent="0.2">
      <c r="A59" s="10" t="s">
        <v>119</v>
      </c>
      <c r="B59" s="2"/>
      <c r="C59" s="2" t="s">
        <v>75</v>
      </c>
      <c r="D59" s="2" t="s">
        <v>11</v>
      </c>
      <c r="E59" s="3">
        <v>1800</v>
      </c>
      <c r="F59" s="4">
        <v>0</v>
      </c>
      <c r="G59" s="5">
        <f t="shared" si="23"/>
        <v>0</v>
      </c>
      <c r="H59" s="5">
        <f t="shared" si="24"/>
        <v>0</v>
      </c>
    </row>
    <row r="60" spans="1:9" ht="18" customHeight="1" x14ac:dyDescent="0.2">
      <c r="A60" s="10" t="s">
        <v>120</v>
      </c>
      <c r="B60" s="2"/>
      <c r="C60" s="2" t="s">
        <v>73</v>
      </c>
      <c r="D60" s="2" t="s">
        <v>11</v>
      </c>
      <c r="E60" s="3">
        <v>1800</v>
      </c>
      <c r="F60" s="4">
        <v>0</v>
      </c>
      <c r="G60" s="5">
        <f t="shared" si="23"/>
        <v>0</v>
      </c>
      <c r="H60" s="5">
        <f t="shared" si="24"/>
        <v>0</v>
      </c>
    </row>
    <row r="61" spans="1:9" ht="18" customHeight="1" x14ac:dyDescent="0.2">
      <c r="A61" s="10" t="s">
        <v>121</v>
      </c>
      <c r="B61" s="2"/>
      <c r="C61" s="2" t="s">
        <v>74</v>
      </c>
      <c r="D61" s="2" t="s">
        <v>11</v>
      </c>
      <c r="E61" s="3">
        <v>15</v>
      </c>
      <c r="F61" s="4">
        <v>0</v>
      </c>
      <c r="G61" s="5">
        <f t="shared" si="23"/>
        <v>0</v>
      </c>
      <c r="H61" s="5">
        <f t="shared" si="24"/>
        <v>0</v>
      </c>
    </row>
    <row r="62" spans="1:9" ht="18" customHeight="1" x14ac:dyDescent="0.2">
      <c r="A62" s="10" t="s">
        <v>122</v>
      </c>
      <c r="B62" s="2"/>
      <c r="C62" s="2" t="s">
        <v>76</v>
      </c>
      <c r="D62" s="2" t="s">
        <v>11</v>
      </c>
      <c r="E62" s="3">
        <v>2000</v>
      </c>
      <c r="F62" s="4">
        <v>0</v>
      </c>
      <c r="G62" s="5">
        <f t="shared" si="23"/>
        <v>0</v>
      </c>
      <c r="H62" s="5">
        <f t="shared" si="24"/>
        <v>0</v>
      </c>
    </row>
    <row r="63" spans="1:9" ht="18" customHeight="1" x14ac:dyDescent="0.2">
      <c r="A63" s="10" t="s">
        <v>123</v>
      </c>
      <c r="B63" s="2"/>
      <c r="C63" s="2" t="s">
        <v>79</v>
      </c>
      <c r="D63" s="2" t="s">
        <v>11</v>
      </c>
      <c r="E63" s="3">
        <v>2000</v>
      </c>
      <c r="F63" s="4">
        <v>0</v>
      </c>
      <c r="G63" s="5">
        <f t="shared" si="23"/>
        <v>0</v>
      </c>
      <c r="H63" s="5">
        <f t="shared" si="24"/>
        <v>0</v>
      </c>
    </row>
    <row r="64" spans="1:9" ht="18" customHeight="1" x14ac:dyDescent="0.2">
      <c r="A64" s="10" t="s">
        <v>124</v>
      </c>
      <c r="B64" s="2"/>
      <c r="C64" s="2" t="s">
        <v>77</v>
      </c>
      <c r="D64" s="2" t="s">
        <v>11</v>
      </c>
      <c r="E64" s="3">
        <v>2000</v>
      </c>
      <c r="F64" s="4">
        <v>0</v>
      </c>
      <c r="G64" s="5">
        <f t="shared" si="23"/>
        <v>0</v>
      </c>
      <c r="H64" s="5">
        <f t="shared" si="24"/>
        <v>0</v>
      </c>
    </row>
    <row r="65" spans="1:8" ht="18" customHeight="1" x14ac:dyDescent="0.2">
      <c r="A65" s="23" t="s">
        <v>99</v>
      </c>
      <c r="B65" s="24"/>
      <c r="C65" s="24"/>
      <c r="D65" s="24"/>
      <c r="E65" s="24"/>
      <c r="F65" s="24"/>
      <c r="G65" s="24"/>
      <c r="H65" s="25"/>
    </row>
    <row r="66" spans="1:8" ht="18" customHeight="1" x14ac:dyDescent="0.2">
      <c r="A66" s="10" t="s">
        <v>125</v>
      </c>
      <c r="B66" s="1"/>
      <c r="C66" s="2" t="s">
        <v>91</v>
      </c>
      <c r="D66" s="2" t="s">
        <v>11</v>
      </c>
      <c r="E66" s="3">
        <v>860</v>
      </c>
      <c r="F66" s="4">
        <v>0</v>
      </c>
      <c r="G66" s="5">
        <f>ROUND((E66*F66),2)</f>
        <v>0</v>
      </c>
      <c r="H66" s="5">
        <f t="shared" ref="H66:H68" si="25">ROUND((G66*(1.23)),2)</f>
        <v>0</v>
      </c>
    </row>
    <row r="67" spans="1:8" ht="28.5" customHeight="1" x14ac:dyDescent="0.2">
      <c r="A67" s="10" t="s">
        <v>126</v>
      </c>
      <c r="B67" s="1"/>
      <c r="C67" s="2" t="s">
        <v>94</v>
      </c>
      <c r="D67" s="2" t="s">
        <v>11</v>
      </c>
      <c r="E67" s="3">
        <v>820</v>
      </c>
      <c r="F67" s="4">
        <v>0</v>
      </c>
      <c r="G67" s="5">
        <f>ROUND((E67*F67),2)</f>
        <v>0</v>
      </c>
      <c r="H67" s="5">
        <f t="shared" si="25"/>
        <v>0</v>
      </c>
    </row>
    <row r="68" spans="1:8" ht="28.5" customHeight="1" x14ac:dyDescent="0.2">
      <c r="A68" s="10" t="s">
        <v>127</v>
      </c>
      <c r="B68" s="1"/>
      <c r="C68" s="2" t="s">
        <v>93</v>
      </c>
      <c r="D68" s="2" t="s">
        <v>11</v>
      </c>
      <c r="E68" s="3">
        <v>40</v>
      </c>
      <c r="F68" s="4">
        <v>0</v>
      </c>
      <c r="G68" s="5">
        <f>ROUND((E68*F68),2)</f>
        <v>0</v>
      </c>
      <c r="H68" s="5">
        <f t="shared" si="25"/>
        <v>0</v>
      </c>
    </row>
    <row r="69" spans="1:8" ht="18" customHeight="1" x14ac:dyDescent="0.2">
      <c r="A69" s="23" t="s">
        <v>104</v>
      </c>
      <c r="B69" s="24"/>
      <c r="C69" s="24"/>
      <c r="D69" s="24"/>
      <c r="E69" s="24"/>
      <c r="F69" s="24"/>
      <c r="G69" s="24"/>
      <c r="H69" s="25"/>
    </row>
    <row r="70" spans="1:8" ht="18" customHeight="1" x14ac:dyDescent="0.2">
      <c r="A70" s="10" t="s">
        <v>128</v>
      </c>
      <c r="B70" s="1"/>
      <c r="C70" s="2" t="s">
        <v>100</v>
      </c>
      <c r="D70" s="2" t="s">
        <v>11</v>
      </c>
      <c r="E70" s="3">
        <v>350</v>
      </c>
      <c r="F70" s="4">
        <v>0</v>
      </c>
      <c r="G70" s="5">
        <f>ROUND((E70*F70),2)</f>
        <v>0</v>
      </c>
      <c r="H70" s="5">
        <f t="shared" ref="H70:H72" si="26">ROUND((G70*(1.23)),2)</f>
        <v>0</v>
      </c>
    </row>
    <row r="71" spans="1:8" ht="28.5" customHeight="1" x14ac:dyDescent="0.2">
      <c r="A71" s="10" t="s">
        <v>129</v>
      </c>
      <c r="B71" s="1"/>
      <c r="C71" s="2" t="s">
        <v>101</v>
      </c>
      <c r="D71" s="2" t="s">
        <v>11</v>
      </c>
      <c r="E71" s="3">
        <v>120</v>
      </c>
      <c r="F71" s="4">
        <v>0</v>
      </c>
      <c r="G71" s="5">
        <f>ROUND((E71*F71),2)</f>
        <v>0</v>
      </c>
      <c r="H71" s="5">
        <f t="shared" si="26"/>
        <v>0</v>
      </c>
    </row>
    <row r="72" spans="1:8" ht="18" customHeight="1" x14ac:dyDescent="0.2">
      <c r="A72" s="10" t="s">
        <v>130</v>
      </c>
      <c r="B72" s="1"/>
      <c r="C72" s="2" t="s">
        <v>102</v>
      </c>
      <c r="D72" s="2" t="s">
        <v>11</v>
      </c>
      <c r="E72" s="3">
        <v>230</v>
      </c>
      <c r="F72" s="4">
        <v>0</v>
      </c>
      <c r="G72" s="5">
        <f>ROUND((E72*F72),2)</f>
        <v>0</v>
      </c>
      <c r="H72" s="5">
        <f t="shared" si="26"/>
        <v>0</v>
      </c>
    </row>
    <row r="73" spans="1:8" ht="18" customHeight="1" x14ac:dyDescent="0.2">
      <c r="A73" s="22" t="s">
        <v>53</v>
      </c>
      <c r="B73" s="22"/>
      <c r="C73" s="22"/>
      <c r="D73" s="22"/>
      <c r="E73" s="22"/>
      <c r="F73" s="22"/>
      <c r="G73" s="20">
        <f>SUM(G51:G54,G56:G64,G66:G68,G70:G72)</f>
        <v>0</v>
      </c>
      <c r="H73" s="20">
        <f>SUM(H51:H54,H56:H64,H66:H68,H70:H72)</f>
        <v>0</v>
      </c>
    </row>
    <row r="74" spans="1:8" ht="28.5" customHeight="1" x14ac:dyDescent="0.2">
      <c r="A74" s="19" t="s">
        <v>131</v>
      </c>
      <c r="B74" s="28" t="s">
        <v>144</v>
      </c>
      <c r="C74" s="28"/>
      <c r="D74" s="28"/>
      <c r="E74" s="28"/>
      <c r="F74" s="28"/>
      <c r="G74" s="28"/>
      <c r="H74" s="28"/>
    </row>
    <row r="75" spans="1:8" ht="18" customHeight="1" x14ac:dyDescent="0.2">
      <c r="A75" s="10" t="s">
        <v>132</v>
      </c>
      <c r="B75" s="1"/>
      <c r="C75" s="2" t="s">
        <v>134</v>
      </c>
      <c r="D75" s="2" t="s">
        <v>13</v>
      </c>
      <c r="E75" s="3">
        <v>3</v>
      </c>
      <c r="F75" s="4">
        <v>0</v>
      </c>
      <c r="G75" s="5">
        <f t="shared" ref="G75:G77" si="27">ROUND((E75*F75),2)</f>
        <v>0</v>
      </c>
      <c r="H75" s="5">
        <f t="shared" si="3"/>
        <v>0</v>
      </c>
    </row>
    <row r="76" spans="1:8" ht="18" customHeight="1" x14ac:dyDescent="0.2">
      <c r="A76" s="10" t="s">
        <v>136</v>
      </c>
      <c r="B76" s="1">
        <v>2</v>
      </c>
      <c r="C76" s="2" t="s">
        <v>135</v>
      </c>
      <c r="D76" s="2" t="s">
        <v>13</v>
      </c>
      <c r="E76" s="3">
        <v>3</v>
      </c>
      <c r="F76" s="4">
        <v>0</v>
      </c>
      <c r="G76" s="5">
        <f t="shared" si="27"/>
        <v>0</v>
      </c>
      <c r="H76" s="5">
        <f t="shared" si="3"/>
        <v>0</v>
      </c>
    </row>
    <row r="77" spans="1:8" ht="28.5" customHeight="1" x14ac:dyDescent="0.2">
      <c r="A77" s="10" t="s">
        <v>137</v>
      </c>
      <c r="B77" s="1"/>
      <c r="C77" s="2" t="s">
        <v>172</v>
      </c>
      <c r="D77" s="2" t="s">
        <v>13</v>
      </c>
      <c r="E77" s="3">
        <v>3</v>
      </c>
      <c r="F77" s="4">
        <v>0</v>
      </c>
      <c r="G77" s="5">
        <f t="shared" si="27"/>
        <v>0</v>
      </c>
      <c r="H77" s="5">
        <f t="shared" ref="H77:H83" si="28">ROUND((G77*(1.23)),2)</f>
        <v>0</v>
      </c>
    </row>
    <row r="78" spans="1:8" ht="28.5" customHeight="1" x14ac:dyDescent="0.2">
      <c r="A78" s="10" t="s">
        <v>138</v>
      </c>
      <c r="B78" s="1"/>
      <c r="C78" s="2" t="s">
        <v>173</v>
      </c>
      <c r="D78" s="2" t="s">
        <v>13</v>
      </c>
      <c r="E78" s="3">
        <v>2</v>
      </c>
      <c r="F78" s="4">
        <v>0</v>
      </c>
      <c r="G78" s="5">
        <f t="shared" ref="G78:G82" si="29">ROUND((E78*F78),2)</f>
        <v>0</v>
      </c>
      <c r="H78" s="5">
        <f t="shared" si="28"/>
        <v>0</v>
      </c>
    </row>
    <row r="79" spans="1:8" ht="18" customHeight="1" x14ac:dyDescent="0.2">
      <c r="A79" s="10" t="s">
        <v>139</v>
      </c>
      <c r="B79" s="1"/>
      <c r="C79" s="2" t="s">
        <v>154</v>
      </c>
      <c r="D79" s="2" t="s">
        <v>13</v>
      </c>
      <c r="E79" s="3">
        <v>2</v>
      </c>
      <c r="F79" s="4">
        <v>0</v>
      </c>
      <c r="G79" s="5">
        <f t="shared" ref="G79" si="30">ROUND((E79*F79),2)</f>
        <v>0</v>
      </c>
      <c r="H79" s="5">
        <f t="shared" si="28"/>
        <v>0</v>
      </c>
    </row>
    <row r="80" spans="1:8" ht="18" customHeight="1" x14ac:dyDescent="0.2">
      <c r="A80" s="10" t="s">
        <v>140</v>
      </c>
      <c r="B80" s="1"/>
      <c r="C80" s="2" t="s">
        <v>145</v>
      </c>
      <c r="D80" s="2" t="s">
        <v>146</v>
      </c>
      <c r="E80" s="3">
        <v>1</v>
      </c>
      <c r="F80" s="4">
        <v>0</v>
      </c>
      <c r="G80" s="5">
        <f t="shared" si="29"/>
        <v>0</v>
      </c>
      <c r="H80" s="5">
        <f t="shared" si="28"/>
        <v>0</v>
      </c>
    </row>
    <row r="81" spans="1:9" ht="18" customHeight="1" x14ac:dyDescent="0.2">
      <c r="A81" s="10" t="s">
        <v>141</v>
      </c>
      <c r="B81" s="1"/>
      <c r="C81" s="2" t="s">
        <v>143</v>
      </c>
      <c r="D81" s="2" t="s">
        <v>146</v>
      </c>
      <c r="E81" s="3">
        <v>1</v>
      </c>
      <c r="F81" s="4">
        <v>0</v>
      </c>
      <c r="G81" s="5">
        <f t="shared" si="29"/>
        <v>0</v>
      </c>
      <c r="H81" s="5">
        <f t="shared" si="28"/>
        <v>0</v>
      </c>
    </row>
    <row r="82" spans="1:9" ht="18" customHeight="1" x14ac:dyDescent="0.2">
      <c r="A82" s="10" t="s">
        <v>153</v>
      </c>
      <c r="B82" s="1"/>
      <c r="C82" s="2" t="s">
        <v>142</v>
      </c>
      <c r="D82" s="2" t="s">
        <v>146</v>
      </c>
      <c r="E82" s="3">
        <v>1</v>
      </c>
      <c r="F82" s="4">
        <v>0</v>
      </c>
      <c r="G82" s="5">
        <f t="shared" si="29"/>
        <v>0</v>
      </c>
      <c r="H82" s="5">
        <f t="shared" si="28"/>
        <v>0</v>
      </c>
    </row>
    <row r="83" spans="1:9" ht="18" customHeight="1" x14ac:dyDescent="0.2">
      <c r="A83" s="10" t="s">
        <v>155</v>
      </c>
      <c r="B83" s="1"/>
      <c r="C83" s="2" t="s">
        <v>156</v>
      </c>
      <c r="D83" s="2" t="s">
        <v>18</v>
      </c>
      <c r="E83" s="3">
        <v>78</v>
      </c>
      <c r="F83" s="4">
        <v>0</v>
      </c>
      <c r="G83" s="5">
        <f t="shared" ref="G83" si="31">ROUND((E83*F83),2)</f>
        <v>0</v>
      </c>
      <c r="H83" s="5">
        <f t="shared" si="28"/>
        <v>0</v>
      </c>
      <c r="I83" s="9" t="s">
        <v>168</v>
      </c>
    </row>
    <row r="84" spans="1:9" ht="18" customHeight="1" x14ac:dyDescent="0.2">
      <c r="A84" s="22" t="s">
        <v>147</v>
      </c>
      <c r="B84" s="22"/>
      <c r="C84" s="22"/>
      <c r="D84" s="22"/>
      <c r="E84" s="22"/>
      <c r="F84" s="22"/>
      <c r="G84" s="20">
        <f>SUM(G75:G83)</f>
        <v>0</v>
      </c>
      <c r="H84" s="20">
        <f>SUM(H75:H83)</f>
        <v>0</v>
      </c>
    </row>
    <row r="85" spans="1:9" ht="18" customHeight="1" x14ac:dyDescent="0.2">
      <c r="A85" s="19" t="s">
        <v>29</v>
      </c>
      <c r="B85" s="29" t="s">
        <v>30</v>
      </c>
      <c r="C85" s="30"/>
      <c r="D85" s="30"/>
      <c r="E85" s="30"/>
      <c r="F85" s="30"/>
      <c r="G85" s="30"/>
      <c r="H85" s="31"/>
    </row>
    <row r="86" spans="1:9" ht="18" customHeight="1" x14ac:dyDescent="0.2">
      <c r="A86" s="10" t="s">
        <v>31</v>
      </c>
      <c r="B86" s="1"/>
      <c r="C86" s="2" t="s">
        <v>148</v>
      </c>
      <c r="D86" s="2" t="s">
        <v>13</v>
      </c>
      <c r="E86" s="3">
        <v>10</v>
      </c>
      <c r="F86" s="4">
        <v>0</v>
      </c>
      <c r="G86" s="5">
        <f>ROUND((E86*F86),2)</f>
        <v>0</v>
      </c>
      <c r="H86" s="5">
        <f t="shared" ref="H86" si="32">ROUND((G86*(1.23)),2)</f>
        <v>0</v>
      </c>
    </row>
    <row r="87" spans="1:9" ht="18" customHeight="1" x14ac:dyDescent="0.2">
      <c r="A87" s="10" t="s">
        <v>150</v>
      </c>
      <c r="B87" s="1"/>
      <c r="C87" s="2" t="s">
        <v>174</v>
      </c>
      <c r="D87" s="2" t="s">
        <v>13</v>
      </c>
      <c r="E87" s="3">
        <v>2</v>
      </c>
      <c r="F87" s="4">
        <v>0</v>
      </c>
      <c r="G87" s="5">
        <f>ROUND((E87*F87),2)</f>
        <v>0</v>
      </c>
      <c r="H87" s="5">
        <f t="shared" ref="H87" si="33">ROUND((G87*(1.23)),2)</f>
        <v>0</v>
      </c>
    </row>
    <row r="88" spans="1:9" ht="18" customHeight="1" x14ac:dyDescent="0.2">
      <c r="A88" s="10" t="s">
        <v>151</v>
      </c>
      <c r="B88" s="1"/>
      <c r="C88" s="2" t="s">
        <v>149</v>
      </c>
      <c r="D88" s="2" t="s">
        <v>11</v>
      </c>
      <c r="E88" s="3">
        <v>1230</v>
      </c>
      <c r="F88" s="4">
        <v>0</v>
      </c>
      <c r="G88" s="5">
        <f>ROUND((E88*F88),2)</f>
        <v>0</v>
      </c>
      <c r="H88" s="5">
        <f t="shared" ref="H88" si="34">ROUND((G88*(1.23)),2)</f>
        <v>0</v>
      </c>
      <c r="I88" s="9" t="s">
        <v>171</v>
      </c>
    </row>
    <row r="89" spans="1:9" ht="18" customHeight="1" x14ac:dyDescent="0.2">
      <c r="A89" s="22" t="s">
        <v>152</v>
      </c>
      <c r="B89" s="22"/>
      <c r="C89" s="22"/>
      <c r="D89" s="22"/>
      <c r="E89" s="22"/>
      <c r="F89" s="22"/>
      <c r="G89" s="20">
        <f>SUM(G86:G88)</f>
        <v>0</v>
      </c>
      <c r="H89" s="20">
        <f>SUM(H86:H88)</f>
        <v>0</v>
      </c>
    </row>
    <row r="90" spans="1:9" ht="19.5" customHeight="1" x14ac:dyDescent="0.2">
      <c r="A90" s="27" t="s">
        <v>32</v>
      </c>
      <c r="B90" s="27"/>
      <c r="C90" s="27"/>
      <c r="D90" s="27"/>
      <c r="E90" s="27"/>
      <c r="F90" s="27"/>
      <c r="G90" s="21">
        <f>SUM(G89,G84,G73,G50,G24,G9)</f>
        <v>0</v>
      </c>
      <c r="H90" s="21">
        <f>SUM(H89,H84,H73,H50,H24,H9)</f>
        <v>0</v>
      </c>
    </row>
    <row r="91" spans="1:9" x14ac:dyDescent="0.2">
      <c r="F91" s="13"/>
    </row>
  </sheetData>
  <protectedRanges>
    <protectedRange sqref="F3:F89" name="Zakres1"/>
  </protectedRanges>
  <dataConsolidate/>
  <mergeCells count="19">
    <mergeCell ref="B74:H74"/>
    <mergeCell ref="A84:F84"/>
    <mergeCell ref="B85:H85"/>
    <mergeCell ref="A89:F89"/>
    <mergeCell ref="A69:H69"/>
    <mergeCell ref="A73:F73"/>
    <mergeCell ref="A1:H1"/>
    <mergeCell ref="A90:F90"/>
    <mergeCell ref="B3:H3"/>
    <mergeCell ref="A9:F9"/>
    <mergeCell ref="B10:H10"/>
    <mergeCell ref="A24:F24"/>
    <mergeCell ref="B25:H25"/>
    <mergeCell ref="A50:F50"/>
    <mergeCell ref="A41:H41"/>
    <mergeCell ref="A31:H31"/>
    <mergeCell ref="A55:H55"/>
    <mergeCell ref="A65:H65"/>
    <mergeCell ref="A45:H45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r:id="rId1"/>
  <headerFooter alignWithMargins="0">
    <oddHeader>&amp;L"Przebudowa skrzyżowania ul. Obornickiej z ul. Młodzieżową w Suchym Lesie, gmina Suchy Las"</oddHeader>
    <oddFooter>&amp;C&amp;"Calibri,Pogrubiony"Strona &amp;P</oddFooter>
  </headerFooter>
  <rowBreaks count="3" manualBreakCount="3">
    <brk id="24" max="16383" man="1"/>
    <brk id="50" max="16383" man="1"/>
    <brk id="73" max="7" man="1"/>
  </rowBreaks>
  <ignoredErrors>
    <ignoredError sqref="A39" twoDigitTextYear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Kosztorys ofertowy</vt:lpstr>
      <vt:lpstr>'Kosztorys ofertowy'!Obszar_wydruku</vt:lpstr>
      <vt:lpstr>'Kosztorys ofertowy'!Tytuły_wydruku</vt:lpstr>
    </vt:vector>
  </TitlesOfParts>
  <Manager/>
  <Company>Aquanet S.A.,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lukasz_bil</dc:creator>
  <cp:keywords/>
  <dc:description/>
  <cp:lastModifiedBy>Tomasz Juszczuk</cp:lastModifiedBy>
  <cp:revision/>
  <cp:lastPrinted>2019-11-28T09:06:36Z</cp:lastPrinted>
  <dcterms:created xsi:type="dcterms:W3CDTF">2013-05-29T11:09:02Z</dcterms:created>
  <dcterms:modified xsi:type="dcterms:W3CDTF">2019-12-06T08:39:27Z</dcterms:modified>
  <cp:category/>
  <cp:contentStatus/>
</cp:coreProperties>
</file>