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a.szczesna\Desktop\"/>
    </mc:Choice>
  </mc:AlternateContent>
  <xr:revisionPtr revIDLastSave="0" documentId="8_{A597BA23-C129-4717-BE21-7E642EBA347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trona tytułowa" sheetId="4" r:id="rId1"/>
    <sheet name="ul. Stefańskiego" sheetId="1" r:id="rId2"/>
    <sheet name="ul. Szkółkarska" sheetId="3" r:id="rId3"/>
  </sheets>
  <definedNames>
    <definedName name="_xlnm.Print_Area" localSheetId="0">'Strona tytułowa'!$A$1:$H$46</definedName>
    <definedName name="_xlnm.Print_Area" localSheetId="1">'ul. Stefańskiego'!$A$1:$H$44</definedName>
    <definedName name="_xlnm.Print_Area" localSheetId="2">'ul. Szkółkarska'!$A$1:$H$84</definedName>
    <definedName name="_xlnm.Print_Titles" localSheetId="1">'ul. Stefańskiego'!$1:$2</definedName>
    <definedName name="_xlnm.Print_Titles" localSheetId="2">'ul. Szkółkarska'!$1:$2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1" i="3" l="1"/>
  <c r="H81" i="3" s="1"/>
  <c r="G80" i="3"/>
  <c r="H80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6" i="3"/>
  <c r="H56" i="3" s="1"/>
  <c r="G75" i="3" l="1"/>
  <c r="H75" i="3" s="1"/>
  <c r="G74" i="3"/>
  <c r="H74" i="3" s="1"/>
  <c r="G73" i="3"/>
  <c r="H73" i="3" s="1"/>
  <c r="G72" i="3"/>
  <c r="H72" i="3" s="1"/>
  <c r="G67" i="3" l="1"/>
  <c r="H67" i="3" s="1"/>
  <c r="G66" i="3"/>
  <c r="H66" i="3" s="1"/>
  <c r="G65" i="3"/>
  <c r="H65" i="3" s="1"/>
  <c r="G64" i="3"/>
  <c r="H64" i="3" s="1"/>
  <c r="G57" i="3"/>
  <c r="H57" i="3" s="1"/>
  <c r="G55" i="3"/>
  <c r="H55" i="3" s="1"/>
  <c r="G54" i="3"/>
  <c r="G53" i="3"/>
  <c r="H53" i="3" s="1"/>
  <c r="G82" i="3"/>
  <c r="H82" i="3" s="1"/>
  <c r="G79" i="3"/>
  <c r="H79" i="3" s="1"/>
  <c r="G78" i="3"/>
  <c r="H78" i="3" s="1"/>
  <c r="G77" i="3"/>
  <c r="H77" i="3" s="1"/>
  <c r="G76" i="3"/>
  <c r="H76" i="3" s="1"/>
  <c r="G71" i="3"/>
  <c r="H71" i="3" s="1"/>
  <c r="G70" i="3"/>
  <c r="G20" i="3"/>
  <c r="H20" i="3" s="1"/>
  <c r="G19" i="3"/>
  <c r="H19" i="3" s="1"/>
  <c r="G46" i="3"/>
  <c r="H46" i="3" s="1"/>
  <c r="H54" i="3" l="1"/>
  <c r="G68" i="3"/>
  <c r="G37" i="4" s="1"/>
  <c r="H68" i="3"/>
  <c r="H37" i="4" s="1"/>
  <c r="G83" i="3"/>
  <c r="G38" i="4" s="1"/>
  <c r="H70" i="3"/>
  <c r="H83" i="3" s="1"/>
  <c r="H38" i="4" s="1"/>
  <c r="G39" i="3"/>
  <c r="H39" i="3" s="1"/>
  <c r="G50" i="3"/>
  <c r="H50" i="3" s="1"/>
  <c r="G49" i="3"/>
  <c r="H49" i="3" s="1"/>
  <c r="G48" i="3"/>
  <c r="H48" i="3" s="1"/>
  <c r="G47" i="3"/>
  <c r="H47" i="3" s="1"/>
  <c r="G45" i="3"/>
  <c r="H45" i="3" s="1"/>
  <c r="G44" i="3"/>
  <c r="H44" i="3" s="1"/>
  <c r="G43" i="3"/>
  <c r="G42" i="3"/>
  <c r="G19" i="1"/>
  <c r="H19" i="1" s="1"/>
  <c r="H43" i="3" l="1"/>
  <c r="G51" i="3"/>
  <c r="G36" i="4" s="1"/>
  <c r="H42" i="3"/>
  <c r="G38" i="3"/>
  <c r="H38" i="3" s="1"/>
  <c r="G37" i="3"/>
  <c r="H37" i="3" s="1"/>
  <c r="G36" i="3"/>
  <c r="H36" i="3" s="1"/>
  <c r="G35" i="3"/>
  <c r="H35" i="3" s="1"/>
  <c r="G34" i="3"/>
  <c r="H34" i="3" s="1"/>
  <c r="G33" i="3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G21" i="3"/>
  <c r="H21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G31" i="3" l="1"/>
  <c r="G34" i="4" s="1"/>
  <c r="G40" i="3"/>
  <c r="G35" i="4" s="1"/>
  <c r="H51" i="3"/>
  <c r="H36" i="4" s="1"/>
  <c r="H33" i="3"/>
  <c r="H40" i="3" s="1"/>
  <c r="H35" i="4" s="1"/>
  <c r="H24" i="3"/>
  <c r="H31" i="3" s="1"/>
  <c r="H34" i="4" s="1"/>
  <c r="H5" i="3"/>
  <c r="H22" i="3" s="1"/>
  <c r="G22" i="3"/>
  <c r="G33" i="4" s="1"/>
  <c r="G41" i="1"/>
  <c r="H41" i="1" s="1"/>
  <c r="G36" i="1"/>
  <c r="H36" i="1" s="1"/>
  <c r="G42" i="1"/>
  <c r="H42" i="1" s="1"/>
  <c r="G40" i="1"/>
  <c r="H40" i="1" s="1"/>
  <c r="G39" i="1"/>
  <c r="H39" i="1" s="1"/>
  <c r="G38" i="1"/>
  <c r="H38" i="1" s="1"/>
  <c r="G37" i="1"/>
  <c r="H37" i="1" s="1"/>
  <c r="G35" i="1"/>
  <c r="H35" i="1" s="1"/>
  <c r="G34" i="1"/>
  <c r="H34" i="1" s="1"/>
  <c r="G33" i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G23" i="1"/>
  <c r="G18" i="1"/>
  <c r="H18" i="1" s="1"/>
  <c r="G17" i="1"/>
  <c r="H17" i="1" s="1"/>
  <c r="G16" i="1"/>
  <c r="H16" i="1" s="1"/>
  <c r="G20" i="1"/>
  <c r="H20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H84" i="3" l="1"/>
  <c r="H39" i="4" s="1"/>
  <c r="H33" i="4"/>
  <c r="J39" i="4" s="1"/>
  <c r="I39" i="4"/>
  <c r="G84" i="3"/>
  <c r="G39" i="4" s="1"/>
  <c r="G43" i="1"/>
  <c r="G31" i="4" s="1"/>
  <c r="H23" i="1"/>
  <c r="G31" i="1"/>
  <c r="G30" i="4" s="1"/>
  <c r="H33" i="1"/>
  <c r="H43" i="1" s="1"/>
  <c r="H31" i="4" s="1"/>
  <c r="H24" i="1"/>
  <c r="H31" i="1" l="1"/>
  <c r="H30" i="4" s="1"/>
  <c r="G6" i="1" l="1"/>
  <c r="H6" i="1" s="1"/>
  <c r="G7" i="1" l="1"/>
  <c r="H7" i="1" s="1"/>
  <c r="G5" i="1"/>
  <c r="G21" i="1" l="1"/>
  <c r="H5" i="1"/>
  <c r="H21" i="1" s="1"/>
  <c r="H44" i="1" l="1"/>
  <c r="H32" i="4" s="1"/>
  <c r="H40" i="4" s="1"/>
  <c r="H29" i="4"/>
  <c r="J32" i="4" s="1"/>
  <c r="G44" i="1"/>
  <c r="G32" i="4" s="1"/>
  <c r="G40" i="4" s="1"/>
  <c r="G29" i="4"/>
  <c r="I32" i="4" s="1"/>
</calcChain>
</file>

<file path=xl/sharedStrings.xml><?xml version="1.0" encoding="utf-8"?>
<sst xmlns="http://schemas.openxmlformats.org/spreadsheetml/2006/main" count="316" uniqueCount="153">
  <si>
    <t>L.p.</t>
  </si>
  <si>
    <t>Opis roboty</t>
  </si>
  <si>
    <t>Ilość</t>
  </si>
  <si>
    <t>Cena jedn.
NETTO</t>
  </si>
  <si>
    <t>Wartość
NETTO</t>
  </si>
  <si>
    <t>Wartość
BRUTTO</t>
  </si>
  <si>
    <t>kpl</t>
  </si>
  <si>
    <r>
      <t>m</t>
    </r>
    <r>
      <rPr>
        <vertAlign val="superscript"/>
        <sz val="10"/>
        <rFont val="Calibri"/>
        <family val="2"/>
        <charset val="238"/>
        <scheme val="minor"/>
      </rPr>
      <t>2</t>
    </r>
  </si>
  <si>
    <t>szt.</t>
  </si>
  <si>
    <t>m</t>
  </si>
  <si>
    <t>Wykonanie przykanalika z rur PVC łączonych na wcisk o średnicy Ø 200 mm</t>
  </si>
  <si>
    <t>Wycinka drzew</t>
  </si>
  <si>
    <t xml:space="preserve">Budowa betonowych studzienek ściekowych z osadnikiem Ø 500 mm z wpustem ulicznym typu ciężkiego </t>
  </si>
  <si>
    <t>Wykonanie odwodnienia liniowego typu ciężkiego D400 na ławie z betonu C 20/25 grubości 20,0 cm</t>
  </si>
  <si>
    <t>Jedn.</t>
  </si>
  <si>
    <t xml:space="preserve">Krawężnik betonowy trapezowy 15/21x30 na ławie z betonu C 12/15 i podsypce cementowo-piaskowej </t>
  </si>
  <si>
    <t xml:space="preserve">Obrzeże betonowe 8x30x100 cm na ławie z betonu C 12/15 i podsypce cementowo-piaskowej </t>
  </si>
  <si>
    <t>Humusowanie skarp oraz powierzchni plantowań z obsianiem trawą przy grubości ziemi urodzajnej 10 cm</t>
  </si>
  <si>
    <t>A 1</t>
  </si>
  <si>
    <t>A2</t>
  </si>
  <si>
    <t>Roboty rozbiórkowe (nawierzchnia jezdni, podbudowy, betony, krawężniki, oporniki, chodnik, wyspy, humus, krzewy itp.)</t>
  </si>
  <si>
    <t>Budowa ścieżki rowerowej</t>
  </si>
  <si>
    <t>Razem roboty związane z budową ścieżki rowerowej:</t>
  </si>
  <si>
    <t>Profilowanie i zagęszczanie podłoża wykonywane mechanicznie pod warstwy konstrukcyjne nawierzchni</t>
  </si>
  <si>
    <t>Piasek kwalifikowany stabilizowany spoiwem hydraulicznym C1/1.5  z zagęszczeniem mechanicznym - gr. 10cm</t>
  </si>
  <si>
    <t>Piasek kwalifikowany stabilizowany spoiwem hydraulicznym C3/4  z zagęszczeniem mechanicznym - gr. 15cm</t>
  </si>
  <si>
    <t>Podbudowa z mieszanki niezwiązanej 0/31.5 - gr. 15cm</t>
  </si>
  <si>
    <t>Podbudowa z mieszanki niezwiązanej 0/31.5 - gr. 30cm</t>
  </si>
  <si>
    <r>
      <t>Mechaniczne oczyszczenie i skropienie podbudowy bitumicznej emulsją asfaltową 0,5 kg/m</t>
    </r>
    <r>
      <rPr>
        <vertAlign val="superscript"/>
        <sz val="10"/>
        <rFont val="Calibri"/>
        <family val="2"/>
        <charset val="238"/>
        <scheme val="minor"/>
      </rPr>
      <t>2</t>
    </r>
  </si>
  <si>
    <t>Budowa zjazdów</t>
  </si>
  <si>
    <t>Razem roboty związane z budową zjazdów:</t>
  </si>
  <si>
    <t>Zaprojektowanie i wprowadzenie tymczasowej organizacji ruchu na czas budowy dla całego zadania nr 1</t>
  </si>
  <si>
    <t>Zadanie nr 1. "Przebudowa ul. Stefańskiego w miejscowości Suchy Las, polegająca na budowie ścieżki rowerowej i chodnika"</t>
  </si>
  <si>
    <t xml:space="preserve">Oporniki betonowe 12x25x100 cm na ławie z betonu C 12/15 i podsypce cementowo-piaskowej </t>
  </si>
  <si>
    <t xml:space="preserve">Nawierzchnia z betonowej kostki brukowej koloru grafitowego - gr. 8 cm na podsypce cem.-piask. gr. 3 cm </t>
  </si>
  <si>
    <t>m2</t>
  </si>
  <si>
    <t>Budowa chodnika</t>
  </si>
  <si>
    <t>A3</t>
  </si>
  <si>
    <t xml:space="preserve">Nawierzchnia z betonowej kostki brukowej koloru czerwonego - gr. 8 cm na podsypce cem.-piask. gr. 3 cm </t>
  </si>
  <si>
    <t>Ściana oporowa typu L o wysokości h = 155cm</t>
  </si>
  <si>
    <t>Razem roboty związane z budową chodnika:</t>
  </si>
  <si>
    <t xml:space="preserve"> RAZEM: </t>
  </si>
  <si>
    <t>Przesadzenie drzew wraz z pielęgnacją przez 1 rok czasu od zakończenia inwestycji</t>
  </si>
  <si>
    <t>Zadanie nr 2. "Rozbudowa ul. Szkółkarskiej polegająca na budowie ścieżki rowerowej w Suchym Lesie "</t>
  </si>
  <si>
    <t>Zadanie nr 2. "Rozbudowa ul. Szkółkarskiej polegająca na budowie ścieżki rowerowej w Suchym Lesie"</t>
  </si>
  <si>
    <t>Roboty pomiarowe - pomiary bieżące i powykonawcza inwentaryzacja geodezyjna</t>
  </si>
  <si>
    <t>Zaprojektowanie i wprowadzenie tymczasowej organizacji ruchu na czas budowy dla całego zadania nr 2</t>
  </si>
  <si>
    <t>Warstwa ścieralna z betonu asfaltowego AC 8S 50/70 - gr. 4cm</t>
  </si>
  <si>
    <t>Warstwa wiążąca z betonu asfaltowego AC 11W 50/70 - gr. 8cm</t>
  </si>
  <si>
    <t>Warstwa ścieralna z betonu asfaltowego AC 5S 50/70 - gr. 4cm</t>
  </si>
  <si>
    <t>Kruszywo stabilizowane spoiwem hydraulicznym C1.5/2  z zagęszczeniem mechanicznym - gr. 15cm</t>
  </si>
  <si>
    <t>Kruszywo stabilizowane spoiwem hydraulicznym C1.5/2  z zagęszczeniem mechanicznym - gr. 20cm  - na zjazdach</t>
  </si>
  <si>
    <t>Podbudowa z kruszywa łamanego stabilizowanego mechanicznie 0/31.5 - gr. 15cm</t>
  </si>
  <si>
    <t>Podbudowa z kruszywa łamanego stabilizowanego mechanicznie 0/31.5 - gr. 20cm - na zjazdach</t>
  </si>
  <si>
    <r>
      <t>Mechaniczne oczyszczenie i skropienie podbudowy bitumicznej emulsją asfaltową 0,7 kg/m</t>
    </r>
    <r>
      <rPr>
        <vertAlign val="superscript"/>
        <sz val="10"/>
        <rFont val="Calibri"/>
        <family val="2"/>
        <charset val="238"/>
        <scheme val="minor"/>
      </rPr>
      <t>2</t>
    </r>
  </si>
  <si>
    <t>Wprowadzenie stałej organizacji ruchu w uzgodnieniu z Referatem Komunalnym</t>
  </si>
  <si>
    <t>Kruszywo stabilizowane spoiwem hydraulicznym C3/4  z zagęszczeniem mechanicznym - gr. 20cm</t>
  </si>
  <si>
    <t>Podbudowa z kruszywa łamanego stabilizowanego mechanicznie 0/31.5 - gr. 20cm</t>
  </si>
  <si>
    <t>Kruszywo stabilizowane spoiwem hydraulicznym C3/4  z zagęszczeniem mechanicznym - gr. 10cm</t>
  </si>
  <si>
    <t>Podbudowa z kruszywa łamanego stabilizowanego mechanicznie 0/31.5 - gr. 10cm</t>
  </si>
  <si>
    <t xml:space="preserve">Krawężniki betonowe 15x30x100 cm na ławie z betonu C 12/15 i podsypce cementowo-piaskowej </t>
  </si>
  <si>
    <t xml:space="preserve">Krawężniki betonowe najazdowe 15x22x100 cm na ławie z betonu C 12/15 i podsypce cementowo-piaskowej </t>
  </si>
  <si>
    <t>Kruszywo stabilizowane spoiwem hydraulicznym C3/4  z zagęszczeniem mechanicznym - gr. 15cm</t>
  </si>
  <si>
    <t>Podbudowa z kruszywa łamanego stabilizowanego mechanicznie 0/31.5 - gr. 25cm</t>
  </si>
  <si>
    <t xml:space="preserve">Nawierzchnia z betonowej kostki brukowej koloru szarego - gr. 8 cm na podsypce cem.-piask. gr. 3 cm </t>
  </si>
  <si>
    <t>Budowa zatoki postojowej</t>
  </si>
  <si>
    <t>Razem roboty związane z budową zatoki postojowej:</t>
  </si>
  <si>
    <t>Przebudowa linii napowietrznej niskiego napięcia - dokumentacja projektowa PB, PW - TOM IIIa</t>
  </si>
  <si>
    <t>Budowa oświetlenia drogowego w technologii LED - dokumentacja projektowa PB, PW - TOM IIIb</t>
  </si>
  <si>
    <t>Budowa kanalizacji deszczowej</t>
  </si>
  <si>
    <t>Razem roboty związane z budową kanalizacji deszczowej:</t>
  </si>
  <si>
    <t>Odtworzenie nawierzchni bitumicznej ulicy Szkółkarskiej na odcinku od ul. Poziomkowej do ul. Borówkowej</t>
  </si>
  <si>
    <t>Frezowanie profilujące nawierzchni bitumicznej</t>
  </si>
  <si>
    <t>Warstwa wyrównawcza z betonu asfaltowego AC 11W 50/70 - do gr. 3 - 5 cm</t>
  </si>
  <si>
    <t>Warstwa ścieralna z betonu asfaltowego AC 11S 50/70 - gr. 4cm</t>
  </si>
  <si>
    <r>
      <t>Mechaniczne oczyszczenie i skropienie podbudowy bitumicznej emulsją asfaltową 0,3 kg/m</t>
    </r>
    <r>
      <rPr>
        <vertAlign val="superscript"/>
        <sz val="10"/>
        <rFont val="Calibri"/>
        <family val="2"/>
        <charset val="238"/>
        <scheme val="minor"/>
      </rPr>
      <t>2</t>
    </r>
  </si>
  <si>
    <t>Warstwa wiążąca z betonu asfaltowego AC 16W 50/70 - gr. 7 cm</t>
  </si>
  <si>
    <t>Wymiana hydrantów nadziemnych na  podziemne (nawierzchniowe)</t>
  </si>
  <si>
    <t xml:space="preserve">Regulacja wysokościowa istniejących krawężników betonowych 15x30cm na ławie z betonu C 12/15 i podsypce cem-piask </t>
  </si>
  <si>
    <t>Przełożenie istniejącego chodnika z betonowej kostki brukowej na podsypce cem.- piask. 1:4 o grubości od 3 do 6 cm</t>
  </si>
  <si>
    <t>Przebudowa istniejącej sieci gazowej - dokumentacja projektowa PB, PW - TOM IV</t>
  </si>
  <si>
    <t>Podbudowa pod wyniesione skrzyżowanie z betonu C 12/15 - gr. 10 cm</t>
  </si>
  <si>
    <t>Budowa studni rewizyjnych z kręgów betonowych Ø 1200 - studnia D9</t>
  </si>
  <si>
    <t>Budowa studni rewizyjnych z kręgów betonowych Ø 1000 - studnia D1-D8, D10</t>
  </si>
  <si>
    <t>Budowa studni inspekcyjnej PP Ø 600 - studnia D11</t>
  </si>
  <si>
    <t>Wykonanie kanału z rur PVC łączonych na wcisk o średnicy Ø 315 mm</t>
  </si>
  <si>
    <t>Montaż włazów typu ciężkiego D400, Ø 600 w obudowie betonowej tzw. zestaw naprawczy</t>
  </si>
  <si>
    <t>Wykonanie przejść szczelnych w istniejących studniach rewizyjnych dla kanałów Ø 200, Ø 315</t>
  </si>
  <si>
    <t>B 1</t>
  </si>
  <si>
    <t>B2</t>
  </si>
  <si>
    <t>B3</t>
  </si>
  <si>
    <t>B4</t>
  </si>
  <si>
    <t>B5</t>
  </si>
  <si>
    <t>B6</t>
  </si>
  <si>
    <t>Wyniesione skrzyżowanie z betonowej kostki brukowej koloru czerwonego - gr. 8 cm</t>
  </si>
  <si>
    <t>Klasyfikacja robót wg Wspólnego Słownika Zamówień</t>
  </si>
  <si>
    <t>45100000-8</t>
  </si>
  <si>
    <t>Przygotowanie terenu pod budowę</t>
  </si>
  <si>
    <t>45233120-6</t>
  </si>
  <si>
    <t>Roboty w zakresie dróg</t>
  </si>
  <si>
    <t>45233161-5</t>
  </si>
  <si>
    <t>Roboty budowlane w zakresie ścieżek pieszych</t>
  </si>
  <si>
    <t>45233200-1</t>
  </si>
  <si>
    <t>Roboty w zakresie różnych nawierzchni</t>
  </si>
  <si>
    <t>45233290-8</t>
  </si>
  <si>
    <t>Instalowanie znaków drogowych</t>
  </si>
  <si>
    <t>45232400-6</t>
  </si>
  <si>
    <t>Roboty budowlane w zakresie kanałów ściekowych</t>
  </si>
  <si>
    <t>45231110-9</t>
  </si>
  <si>
    <t>Roboty budowlane w zakresie kładzenia rurociągów</t>
  </si>
  <si>
    <t>45316110-9</t>
  </si>
  <si>
    <t>Instalowanie drogowego sprzętu oświetleniowego</t>
  </si>
  <si>
    <t>Kategoria obiektu:</t>
  </si>
  <si>
    <t>IV, XXV, XXVI</t>
  </si>
  <si>
    <t>Nazwa 
i adres inwestora:</t>
  </si>
  <si>
    <t>Gmina Suchy Las
ul. Szkolna 13
62-002 Suchy Las</t>
  </si>
  <si>
    <t>Branże:</t>
  </si>
  <si>
    <t>Zestawienie kosztorysów:</t>
  </si>
  <si>
    <t>Branża</t>
  </si>
  <si>
    <t>Koszt netto</t>
  </si>
  <si>
    <t>Koszt brutto</t>
  </si>
  <si>
    <t>45233162-2</t>
  </si>
  <si>
    <t>Roboty budowlane w zakresie ścieżek rowerowych</t>
  </si>
  <si>
    <t>45232130-2</t>
  </si>
  <si>
    <t>Roboty budowlane w zakresie rurociągów do odprowadzania wody burzowej</t>
  </si>
  <si>
    <t>Inwestycja:</t>
  </si>
  <si>
    <t>Rozbudowa powiązań dróg rowerowych ulicy Szkółkarskiej i Stefańskiego w Suchym Lesie,
polegającą na budowie ścieżek rowerowych wraz z infrastrukturą towarzyszącą.</t>
  </si>
  <si>
    <t>drogowa, sanitarna, elektryczna, gazowa</t>
  </si>
  <si>
    <t>Zadanie 1:</t>
  </si>
  <si>
    <t>Rozbudowa ul. Szkółkarskiej polegająca na budowie ścieżki rowerowej w Suchym Lesie.</t>
  </si>
  <si>
    <t>Zadanie 2:</t>
  </si>
  <si>
    <t>Przebudowa ul. Stefańskiego w miejscowości Suchy Las, polegająca na budowie 
ścieżki rowerowej i chodnika.</t>
  </si>
  <si>
    <t>Roboty budowlane w zakresie gazociągów</t>
  </si>
  <si>
    <t>45231220-3</t>
  </si>
  <si>
    <t>Zadanie</t>
  </si>
  <si>
    <r>
      <t>Oczyszczenie i skropienie podbudowy emulsją asfaltową w ilości 0,7 kg/m</t>
    </r>
    <r>
      <rPr>
        <vertAlign val="superscript"/>
        <sz val="10"/>
        <rFont val="Calibri"/>
        <family val="2"/>
        <charset val="238"/>
        <scheme val="minor"/>
      </rPr>
      <t>2</t>
    </r>
  </si>
  <si>
    <t>A1</t>
  </si>
  <si>
    <t>Budowa ścieżki rowerowej - ul. Stefańskiego</t>
  </si>
  <si>
    <t>Budowa zjazdów - ul. Stefańskiego</t>
  </si>
  <si>
    <t>Budowa chodnika - ul. Stefańskiego</t>
  </si>
  <si>
    <t>Razem zadanie nr 1:</t>
  </si>
  <si>
    <t>B1</t>
  </si>
  <si>
    <t>Razem zadanie nr 2:</t>
  </si>
  <si>
    <t>Razem zadanie nr 1 i 2:</t>
  </si>
  <si>
    <t>Budowa ścieżki rowerowej - ul. Szkółkarska</t>
  </si>
  <si>
    <t>Budowa zjazdów - ul. Szkółkarska</t>
  </si>
  <si>
    <t>Budowa chodnika - ul. Szkółkarska</t>
  </si>
  <si>
    <t>Budowa zatoki postojowej - ul. Szkółkarska</t>
  </si>
  <si>
    <t>Budowa kanalizacji deszczowej - ul. Szkółkarska</t>
  </si>
  <si>
    <t>Odtworzenie nawierzchni bitumicznej - ul. Szkółkarska</t>
  </si>
  <si>
    <t>Data i podpis oferenta:</t>
  </si>
  <si>
    <t>PROTOKÓŁ ODBIORU CZĘŚCIOWEGO
ROZLICZENIE RZECZOWO - FINANSOWE</t>
  </si>
  <si>
    <r>
      <rPr>
        <b/>
        <sz val="10"/>
        <rFont val="Calibri"/>
        <family val="2"/>
        <charset val="238"/>
        <scheme val="minor"/>
      </rPr>
      <t>PROTOKÓŁ ODBIORU CZĘŚCIOWEGO
ROZLICZENIE RZECZOWO - FINANSOWE</t>
    </r>
    <r>
      <rPr>
        <sz val="10"/>
        <rFont val="Calibri"/>
        <family val="2"/>
        <charset val="238"/>
        <scheme val="minor"/>
      </rPr>
      <t xml:space="preserve">
</t>
    </r>
    <r>
      <rPr>
        <b/>
        <i/>
        <sz val="10"/>
        <rFont val="Calibri"/>
        <family val="2"/>
        <charset val="238"/>
        <scheme val="minor"/>
      </rPr>
      <t>Rozbudowa powiązań dróg rowerowych ulicy Szkółkarskiej i Stefańskiego w Suchym Lesie, polegająca na budowie ścieżek rowerowych wraz z infrastrukturą towarzyszącą.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</si>
</sst>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0"/>
      <name val="Arial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u val="singleAccounting"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3">
    <xf numFmtId="0" fontId="0" fillId="0" borderId="0"/>
    <xf numFmtId="0" fontId="1" fillId="0" borderId="0"/>
    <xf numFmtId="44" fontId="3" fillId="0" borderId="0" applyFont="0" applyFill="0" applyBorder="0" applyAlignment="0" applyProtection="0"/>
  </cellStyleXfs>
  <cellXfs count="122">
    <xf numFmtId="0" fontId="0" fillId="0" borderId="0" xfId="0"/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4" fontId="4" fillId="0" borderId="1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4" fontId="4" fillId="0" borderId="8" xfId="2" applyFont="1" applyBorder="1" applyAlignment="1">
      <alignment horizontal="center" vertical="center" wrapText="1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4" fontId="5" fillId="2" borderId="12" xfId="2" applyFont="1" applyFill="1" applyBorder="1" applyAlignment="1">
      <alignment horizontal="center" vertical="center" wrapText="1"/>
    </xf>
    <xf numFmtId="44" fontId="5" fillId="3" borderId="14" xfId="2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vertical="center" wrapText="1"/>
    </xf>
    <xf numFmtId="44" fontId="4" fillId="0" borderId="12" xfId="2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4" fontId="4" fillId="0" borderId="12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0" fontId="10" fillId="0" borderId="0" xfId="0" applyFont="1"/>
    <xf numFmtId="0" fontId="4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4" fontId="4" fillId="0" borderId="1" xfId="2" applyFont="1" applyBorder="1" applyAlignment="1">
      <alignment vertical="center"/>
    </xf>
    <xf numFmtId="44" fontId="4" fillId="0" borderId="1" xfId="0" applyNumberFormat="1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44" fontId="4" fillId="0" borderId="8" xfId="0" applyNumberFormat="1" applyFont="1" applyBorder="1" applyAlignment="1">
      <alignment vertical="center"/>
    </xf>
    <xf numFmtId="44" fontId="4" fillId="0" borderId="24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31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/>
    </xf>
    <xf numFmtId="44" fontId="4" fillId="0" borderId="34" xfId="2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44" fontId="4" fillId="0" borderId="34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44" fontId="4" fillId="0" borderId="37" xfId="0" applyNumberFormat="1" applyFont="1" applyBorder="1" applyAlignment="1">
      <alignment vertical="center"/>
    </xf>
    <xf numFmtId="44" fontId="5" fillId="0" borderId="41" xfId="0" applyNumberFormat="1" applyFont="1" applyBorder="1" applyAlignment="1">
      <alignment vertical="center"/>
    </xf>
    <xf numFmtId="44" fontId="5" fillId="0" borderId="42" xfId="0" applyNumberFormat="1" applyFont="1" applyBorder="1" applyAlignment="1">
      <alignment vertical="center"/>
    </xf>
    <xf numFmtId="0" fontId="4" fillId="0" borderId="43" xfId="0" applyFont="1" applyBorder="1" applyAlignment="1">
      <alignment horizontal="center" vertical="center"/>
    </xf>
    <xf numFmtId="44" fontId="10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44" fontId="4" fillId="3" borderId="1" xfId="2" applyFont="1" applyFill="1" applyBorder="1" applyAlignment="1">
      <alignment vertical="center" wrapText="1"/>
    </xf>
    <xf numFmtId="44" fontId="4" fillId="3" borderId="8" xfId="2" applyFont="1" applyFill="1" applyBorder="1" applyAlignment="1">
      <alignment vertical="center" wrapText="1"/>
    </xf>
    <xf numFmtId="44" fontId="4" fillId="3" borderId="12" xfId="2" applyFont="1" applyFill="1" applyBorder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5" fillId="0" borderId="38" xfId="0" applyFont="1" applyBorder="1" applyAlignment="1">
      <alignment horizontal="right" vertical="center"/>
    </xf>
    <xf numFmtId="0" fontId="5" fillId="0" borderId="39" xfId="0" applyFont="1" applyBorder="1" applyAlignment="1">
      <alignment horizontal="right" vertical="center"/>
    </xf>
    <xf numFmtId="0" fontId="5" fillId="0" borderId="40" xfId="0" applyFont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4" fontId="4" fillId="0" borderId="28" xfId="2" applyFont="1" applyBorder="1" applyAlignment="1">
      <alignment horizontal="center" vertical="center"/>
    </xf>
    <xf numFmtId="44" fontId="4" fillId="0" borderId="29" xfId="2" applyFont="1" applyBorder="1" applyAlignment="1">
      <alignment horizontal="center" vertical="center"/>
    </xf>
    <xf numFmtId="44" fontId="4" fillId="0" borderId="30" xfId="2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5" fillId="3" borderId="4" xfId="1" applyNumberFormat="1" applyFont="1" applyFill="1" applyBorder="1" applyAlignment="1">
      <alignment horizontal="left" vertical="center" wrapText="1"/>
    </xf>
    <xf numFmtId="49" fontId="5" fillId="3" borderId="5" xfId="1" applyNumberFormat="1" applyFont="1" applyFill="1" applyBorder="1" applyAlignment="1">
      <alignment horizontal="left" vertical="center" wrapText="1"/>
    </xf>
    <xf numFmtId="49" fontId="5" fillId="3" borderId="6" xfId="1" applyNumberFormat="1" applyFont="1" applyFill="1" applyBorder="1" applyAlignment="1">
      <alignment horizontal="left" vertical="center" wrapText="1"/>
    </xf>
    <xf numFmtId="49" fontId="4" fillId="2" borderId="9" xfId="0" applyNumberFormat="1" applyFont="1" applyFill="1" applyBorder="1" applyAlignment="1">
      <alignment horizontal="left" vertical="center" wrapText="1"/>
    </xf>
    <xf numFmtId="49" fontId="4" fillId="2" borderId="10" xfId="0" applyNumberFormat="1" applyFont="1" applyFill="1" applyBorder="1" applyAlignment="1">
      <alignment horizontal="left" vertical="center" wrapText="1"/>
    </xf>
    <xf numFmtId="49" fontId="4" fillId="2" borderId="11" xfId="0" applyNumberFormat="1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vertical="center" wrapText="1"/>
    </xf>
    <xf numFmtId="49" fontId="8" fillId="2" borderId="15" xfId="0" applyNumberFormat="1" applyFont="1" applyFill="1" applyBorder="1" applyAlignment="1">
      <alignment horizontal="left" vertical="center" wrapText="1"/>
    </xf>
    <xf numFmtId="49" fontId="8" fillId="2" borderId="16" xfId="0" applyNumberFormat="1" applyFont="1" applyFill="1" applyBorder="1" applyAlignment="1">
      <alignment horizontal="left" vertical="center" wrapText="1"/>
    </xf>
    <xf numFmtId="49" fontId="8" fillId="2" borderId="18" xfId="0" applyNumberFormat="1" applyFont="1" applyFill="1" applyBorder="1" applyAlignment="1">
      <alignment horizontal="left" vertical="center" wrapText="1"/>
    </xf>
    <xf numFmtId="49" fontId="4" fillId="2" borderId="19" xfId="0" applyNumberFormat="1" applyFont="1" applyFill="1" applyBorder="1" applyAlignment="1">
      <alignment horizontal="left" vertical="center" wrapText="1"/>
    </xf>
    <xf numFmtId="49" fontId="4" fillId="2" borderId="20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Normalny" xfId="0" builtinId="0"/>
    <cellStyle name="Normalny_KI_2012_SIECI" xfId="1" xr:uid="{00000000-0005-0000-0000-000001000000}"/>
    <cellStyle name="Walutowy" xfId="2" builtinId="4"/>
  </cellStyles>
  <dxfs count="0"/>
  <tableStyles count="0" defaultTableStyle="TableStyleMedium9" defaultPivotStyle="PivotStyleLight16"/>
  <colors>
    <mruColors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21</xdr:row>
      <xdr:rowOff>171450</xdr:rowOff>
    </xdr:from>
    <xdr:to>
      <xdr:col>7</xdr:col>
      <xdr:colOff>276225</xdr:colOff>
      <xdr:row>23</xdr:row>
      <xdr:rowOff>147320</xdr:rowOff>
    </xdr:to>
    <xdr:pic>
      <xdr:nvPicPr>
        <xdr:cNvPr id="2" name="Obraz 1" descr="Znaleziony obraz">
          <a:extLst>
            <a:ext uri="{FF2B5EF4-FFF2-40B4-BE49-F238E27FC236}">
              <a16:creationId xmlns:a16="http://schemas.microsoft.com/office/drawing/2014/main" id="{8F382E05-A507-4B72-8C7A-CE33674E08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4714875"/>
          <a:ext cx="638175" cy="699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8E1-72D6-4EA6-AFE7-F029CF17C2FC}">
  <dimension ref="A1:J48"/>
  <sheetViews>
    <sheetView tabSelected="1" view="pageBreakPreview" zoomScaleNormal="100" zoomScaleSheetLayoutView="100" workbookViewId="0">
      <selection activeCell="F9" sqref="F9"/>
    </sheetView>
  </sheetViews>
  <sheetFormatPr defaultColWidth="9.109375" defaultRowHeight="14.4" x14ac:dyDescent="0.3"/>
  <cols>
    <col min="1" max="1" width="8.44140625" style="35" customWidth="1"/>
    <col min="2" max="2" width="4.44140625" style="35" customWidth="1"/>
    <col min="3" max="3" width="8" style="36" customWidth="1"/>
    <col min="4" max="5" width="13.5546875" style="35" customWidth="1"/>
    <col min="6" max="6" width="16.109375" style="35" customWidth="1"/>
    <col min="7" max="8" width="15" style="35" customWidth="1"/>
    <col min="9" max="10" width="16" style="35" customWidth="1"/>
    <col min="11" max="16384" width="9.109375" style="35"/>
  </cols>
  <sheetData>
    <row r="1" spans="1:9" ht="50.4" customHeight="1" x14ac:dyDescent="0.3">
      <c r="A1" s="121" t="s">
        <v>151</v>
      </c>
      <c r="B1" s="66"/>
      <c r="C1" s="66"/>
      <c r="D1" s="66"/>
      <c r="E1" s="66"/>
      <c r="F1" s="66"/>
      <c r="G1" s="66"/>
      <c r="H1" s="66"/>
    </row>
    <row r="2" spans="1:9" s="37" customFormat="1" ht="21" customHeight="1" x14ac:dyDescent="0.25">
      <c r="A2" s="67" t="s">
        <v>95</v>
      </c>
      <c r="B2" s="67"/>
      <c r="C2" s="67"/>
      <c r="D2" s="67"/>
      <c r="E2" s="67"/>
      <c r="F2" s="67"/>
      <c r="G2" s="67"/>
      <c r="H2" s="67"/>
    </row>
    <row r="3" spans="1:9" s="37" customFormat="1" ht="14.25" customHeight="1" x14ac:dyDescent="0.25">
      <c r="A3" s="68" t="s">
        <v>96</v>
      </c>
      <c r="B3" s="68"/>
      <c r="C3" s="68"/>
      <c r="D3" s="38" t="s">
        <v>97</v>
      </c>
      <c r="E3" s="38"/>
      <c r="F3" s="38"/>
      <c r="G3" s="38"/>
      <c r="H3" s="38"/>
      <c r="I3" s="38"/>
    </row>
    <row r="4" spans="1:9" s="37" customFormat="1" ht="14.25" customHeight="1" x14ac:dyDescent="0.25">
      <c r="A4" s="68" t="s">
        <v>121</v>
      </c>
      <c r="B4" s="68"/>
      <c r="C4" s="68"/>
      <c r="D4" s="38" t="s">
        <v>122</v>
      </c>
      <c r="E4" s="38"/>
      <c r="F4" s="38"/>
      <c r="G4" s="38"/>
      <c r="H4" s="38"/>
      <c r="I4" s="38"/>
    </row>
    <row r="5" spans="1:9" s="37" customFormat="1" ht="14.25" customHeight="1" x14ac:dyDescent="0.25">
      <c r="A5" s="68" t="s">
        <v>100</v>
      </c>
      <c r="B5" s="68"/>
      <c r="C5" s="68"/>
      <c r="D5" s="38" t="s">
        <v>101</v>
      </c>
      <c r="E5" s="38"/>
      <c r="F5" s="38"/>
      <c r="G5" s="38"/>
      <c r="H5" s="38"/>
      <c r="I5" s="38"/>
    </row>
    <row r="6" spans="1:9" s="37" customFormat="1" ht="14.25" customHeight="1" x14ac:dyDescent="0.3">
      <c r="A6" s="65" t="s">
        <v>98</v>
      </c>
      <c r="B6" s="65"/>
      <c r="C6" s="65"/>
      <c r="D6" s="36" t="s">
        <v>99</v>
      </c>
      <c r="E6" s="38"/>
      <c r="F6" s="38"/>
      <c r="G6" s="38"/>
      <c r="H6" s="38"/>
      <c r="I6" s="38"/>
    </row>
    <row r="7" spans="1:9" s="37" customFormat="1" ht="14.25" customHeight="1" x14ac:dyDescent="0.3">
      <c r="A7" s="65" t="s">
        <v>102</v>
      </c>
      <c r="B7" s="65"/>
      <c r="C7" s="65"/>
      <c r="D7" s="36" t="s">
        <v>103</v>
      </c>
      <c r="E7" s="38"/>
      <c r="F7" s="38"/>
      <c r="G7" s="38"/>
      <c r="H7" s="38"/>
      <c r="I7" s="38"/>
    </row>
    <row r="8" spans="1:9" s="37" customFormat="1" ht="14.25" customHeight="1" x14ac:dyDescent="0.3">
      <c r="A8" s="65" t="s">
        <v>104</v>
      </c>
      <c r="B8" s="65"/>
      <c r="C8" s="65"/>
      <c r="D8" s="36" t="s">
        <v>105</v>
      </c>
      <c r="E8" s="38"/>
      <c r="F8" s="38"/>
      <c r="G8" s="38"/>
      <c r="H8" s="38"/>
      <c r="I8" s="38"/>
    </row>
    <row r="9" spans="1:9" s="37" customFormat="1" ht="14.25" customHeight="1" x14ac:dyDescent="0.3">
      <c r="A9" s="65" t="s">
        <v>123</v>
      </c>
      <c r="B9" s="65"/>
      <c r="C9" s="65"/>
      <c r="D9" s="36" t="s">
        <v>124</v>
      </c>
      <c r="E9" s="38"/>
      <c r="F9" s="38"/>
      <c r="G9" s="38"/>
      <c r="H9" s="38"/>
      <c r="I9" s="38"/>
    </row>
    <row r="10" spans="1:9" s="37" customFormat="1" ht="14.25" customHeight="1" x14ac:dyDescent="0.3">
      <c r="A10" s="68" t="s">
        <v>106</v>
      </c>
      <c r="B10" s="68"/>
      <c r="C10" s="68"/>
      <c r="D10" s="36" t="s">
        <v>107</v>
      </c>
      <c r="E10" s="38"/>
      <c r="F10" s="38"/>
      <c r="G10" s="38"/>
      <c r="H10" s="38"/>
      <c r="I10" s="38"/>
    </row>
    <row r="11" spans="1:9" s="37" customFormat="1" ht="14.25" customHeight="1" x14ac:dyDescent="0.3">
      <c r="A11" s="65" t="s">
        <v>108</v>
      </c>
      <c r="B11" s="65"/>
      <c r="C11" s="65"/>
      <c r="D11" s="36" t="s">
        <v>109</v>
      </c>
      <c r="E11" s="38"/>
      <c r="F11" s="38"/>
      <c r="G11" s="38"/>
      <c r="H11" s="38"/>
      <c r="I11" s="38"/>
    </row>
    <row r="12" spans="1:9" s="37" customFormat="1" ht="14.25" customHeight="1" x14ac:dyDescent="0.3">
      <c r="A12" s="65" t="s">
        <v>110</v>
      </c>
      <c r="B12" s="65"/>
      <c r="C12" s="65"/>
      <c r="D12" s="36" t="s">
        <v>111</v>
      </c>
      <c r="E12" s="38"/>
      <c r="F12" s="38"/>
      <c r="G12" s="38"/>
      <c r="H12" s="38"/>
      <c r="I12" s="38"/>
    </row>
    <row r="13" spans="1:9" s="37" customFormat="1" ht="14.25" customHeight="1" x14ac:dyDescent="0.3">
      <c r="A13" s="65" t="s">
        <v>133</v>
      </c>
      <c r="B13" s="65"/>
      <c r="C13" s="65"/>
      <c r="D13" s="36" t="s">
        <v>132</v>
      </c>
      <c r="E13" s="38"/>
      <c r="F13" s="38"/>
      <c r="G13" s="38"/>
      <c r="H13" s="38"/>
      <c r="I13" s="38"/>
    </row>
    <row r="14" spans="1:9" s="37" customFormat="1" ht="14.25" customHeight="1" x14ac:dyDescent="0.3">
      <c r="A14" s="40"/>
      <c r="B14" s="40"/>
      <c r="C14" s="40"/>
      <c r="D14" s="36"/>
      <c r="E14" s="38"/>
      <c r="F14" s="38"/>
      <c r="G14" s="38"/>
      <c r="H14" s="38"/>
      <c r="I14" s="38"/>
    </row>
    <row r="15" spans="1:9" s="37" customFormat="1" ht="14.25" customHeight="1" x14ac:dyDescent="0.25">
      <c r="A15" s="39" t="s">
        <v>125</v>
      </c>
      <c r="B15" s="39"/>
      <c r="C15" s="70" t="s">
        <v>126</v>
      </c>
      <c r="D15" s="70"/>
      <c r="E15" s="70"/>
      <c r="F15" s="70"/>
      <c r="G15" s="70"/>
      <c r="H15" s="70"/>
    </row>
    <row r="16" spans="1:9" s="37" customFormat="1" ht="14.25" customHeight="1" x14ac:dyDescent="0.25">
      <c r="A16" s="61"/>
      <c r="B16" s="61"/>
      <c r="C16" s="70"/>
      <c r="D16" s="70"/>
      <c r="E16" s="70"/>
      <c r="F16" s="70"/>
      <c r="G16" s="70"/>
      <c r="H16" s="70"/>
    </row>
    <row r="17" spans="1:10" s="37" customFormat="1" ht="14.25" customHeight="1" x14ac:dyDescent="0.25">
      <c r="A17" s="61"/>
      <c r="B17" s="61"/>
      <c r="C17" s="61"/>
      <c r="D17" s="61"/>
      <c r="E17" s="61"/>
      <c r="F17" s="61"/>
      <c r="G17" s="61"/>
      <c r="H17" s="61"/>
    </row>
    <row r="18" spans="1:10" s="37" customFormat="1" ht="14.25" customHeight="1" x14ac:dyDescent="0.25">
      <c r="A18" s="77" t="s">
        <v>128</v>
      </c>
      <c r="B18" s="77"/>
      <c r="C18" s="69" t="s">
        <v>131</v>
      </c>
      <c r="D18" s="69"/>
      <c r="E18" s="69"/>
      <c r="F18" s="69"/>
      <c r="G18" s="69"/>
      <c r="H18" s="69"/>
    </row>
    <row r="19" spans="1:10" s="37" customFormat="1" ht="14.25" customHeight="1" x14ac:dyDescent="0.25">
      <c r="A19" s="68"/>
      <c r="B19" s="68"/>
      <c r="C19" s="69"/>
      <c r="D19" s="69"/>
      <c r="E19" s="69"/>
      <c r="F19" s="69"/>
      <c r="G19" s="69"/>
      <c r="H19" s="69"/>
    </row>
    <row r="20" spans="1:10" s="37" customFormat="1" ht="14.25" customHeight="1" x14ac:dyDescent="0.25">
      <c r="A20" s="68" t="s">
        <v>130</v>
      </c>
      <c r="B20" s="68"/>
      <c r="C20" s="68" t="s">
        <v>129</v>
      </c>
      <c r="D20" s="68"/>
      <c r="E20" s="68"/>
      <c r="F20" s="68"/>
      <c r="G20" s="68"/>
      <c r="H20" s="68"/>
    </row>
    <row r="21" spans="1:10" s="37" customFormat="1" ht="14.25" customHeight="1" x14ac:dyDescent="0.25">
      <c r="A21" s="77"/>
      <c r="B21" s="77"/>
      <c r="C21" s="77"/>
      <c r="D21" s="69"/>
      <c r="E21" s="69"/>
      <c r="F21" s="69"/>
      <c r="G21" s="69"/>
      <c r="H21" s="69"/>
    </row>
    <row r="22" spans="1:10" s="37" customFormat="1" ht="14.25" customHeight="1" x14ac:dyDescent="0.25">
      <c r="A22" s="76" t="s">
        <v>112</v>
      </c>
      <c r="B22" s="76"/>
      <c r="C22" s="76"/>
      <c r="D22" s="38" t="s">
        <v>113</v>
      </c>
      <c r="E22" s="38"/>
      <c r="F22" s="38"/>
      <c r="G22" s="38"/>
      <c r="H22" s="38"/>
    </row>
    <row r="23" spans="1:10" s="37" customFormat="1" ht="42.75" customHeight="1" x14ac:dyDescent="0.25">
      <c r="A23" s="77" t="s">
        <v>114</v>
      </c>
      <c r="B23" s="77"/>
      <c r="C23" s="76"/>
      <c r="D23" s="70" t="s">
        <v>115</v>
      </c>
      <c r="E23" s="70"/>
      <c r="F23" s="70"/>
      <c r="G23" s="70"/>
      <c r="H23" s="70"/>
    </row>
    <row r="24" spans="1:10" s="37" customFormat="1" ht="14.25" customHeight="1" x14ac:dyDescent="0.25">
      <c r="A24" s="38"/>
      <c r="B24" s="38"/>
      <c r="C24" s="38"/>
      <c r="D24" s="38"/>
      <c r="E24" s="38"/>
      <c r="F24" s="38"/>
      <c r="G24" s="38"/>
      <c r="H24" s="38"/>
    </row>
    <row r="25" spans="1:10" s="37" customFormat="1" ht="14.25" customHeight="1" x14ac:dyDescent="0.25">
      <c r="A25" s="68" t="s">
        <v>116</v>
      </c>
      <c r="B25" s="68"/>
      <c r="C25" s="68"/>
      <c r="D25" s="38" t="s">
        <v>127</v>
      </c>
      <c r="E25" s="38"/>
      <c r="F25" s="38"/>
      <c r="G25" s="38"/>
      <c r="H25" s="38"/>
    </row>
    <row r="26" spans="1:10" s="37" customFormat="1" ht="14.25" customHeight="1" x14ac:dyDescent="0.25">
      <c r="A26" s="38"/>
      <c r="B26" s="38"/>
      <c r="C26" s="38"/>
      <c r="D26" s="38"/>
      <c r="E26" s="38"/>
      <c r="F26" s="38"/>
      <c r="G26" s="38"/>
      <c r="H26" s="38"/>
    </row>
    <row r="27" spans="1:10" s="37" customFormat="1" ht="14.25" customHeight="1" thickBot="1" x14ac:dyDescent="0.3">
      <c r="A27" s="72" t="s">
        <v>117</v>
      </c>
      <c r="B27" s="72"/>
      <c r="C27" s="72"/>
      <c r="D27" s="72"/>
      <c r="E27" s="38"/>
      <c r="F27" s="38"/>
      <c r="G27" s="38"/>
      <c r="H27" s="38"/>
    </row>
    <row r="28" spans="1:10" s="37" customFormat="1" ht="16.5" customHeight="1" x14ac:dyDescent="0.25">
      <c r="A28" s="46" t="s">
        <v>134</v>
      </c>
      <c r="B28" s="78" t="s">
        <v>118</v>
      </c>
      <c r="C28" s="79"/>
      <c r="D28" s="79"/>
      <c r="E28" s="79"/>
      <c r="F28" s="80"/>
      <c r="G28" s="47" t="s">
        <v>119</v>
      </c>
      <c r="H28" s="48" t="s">
        <v>120</v>
      </c>
    </row>
    <row r="29" spans="1:10" s="37" customFormat="1" ht="16.5" customHeight="1" x14ac:dyDescent="0.25">
      <c r="A29" s="49" t="s">
        <v>136</v>
      </c>
      <c r="B29" s="83" t="s">
        <v>137</v>
      </c>
      <c r="C29" s="84"/>
      <c r="D29" s="84"/>
      <c r="E29" s="84"/>
      <c r="F29" s="85"/>
      <c r="G29" s="41">
        <f>'ul. Stefańskiego'!G21</f>
        <v>0</v>
      </c>
      <c r="H29" s="50">
        <f>'ul. Stefańskiego'!H21</f>
        <v>0</v>
      </c>
    </row>
    <row r="30" spans="1:10" s="37" customFormat="1" ht="16.5" customHeight="1" x14ac:dyDescent="0.25">
      <c r="A30" s="51" t="s">
        <v>19</v>
      </c>
      <c r="B30" s="86" t="s">
        <v>138</v>
      </c>
      <c r="C30" s="87"/>
      <c r="D30" s="87"/>
      <c r="E30" s="87"/>
      <c r="F30" s="88"/>
      <c r="G30" s="42">
        <f>'ul. Stefańskiego'!G31</f>
        <v>0</v>
      </c>
      <c r="H30" s="52">
        <f>'ul. Stefańskiego'!H31</f>
        <v>0</v>
      </c>
    </row>
    <row r="31" spans="1:10" s="37" customFormat="1" ht="16.5" customHeight="1" thickBot="1" x14ac:dyDescent="0.3">
      <c r="A31" s="53" t="s">
        <v>37</v>
      </c>
      <c r="B31" s="89" t="s">
        <v>139</v>
      </c>
      <c r="C31" s="90"/>
      <c r="D31" s="90"/>
      <c r="E31" s="90"/>
      <c r="F31" s="91"/>
      <c r="G31" s="44">
        <f>'ul. Stefańskiego'!G43</f>
        <v>0</v>
      </c>
      <c r="H31" s="54">
        <f>'ul. Stefańskiego'!H43</f>
        <v>0</v>
      </c>
    </row>
    <row r="32" spans="1:10" s="37" customFormat="1" ht="16.5" customHeight="1" thickTop="1" thickBot="1" x14ac:dyDescent="0.3">
      <c r="A32" s="73" t="s">
        <v>140</v>
      </c>
      <c r="B32" s="74"/>
      <c r="C32" s="74"/>
      <c r="D32" s="74"/>
      <c r="E32" s="74"/>
      <c r="F32" s="75"/>
      <c r="G32" s="55">
        <f>'ul. Stefańskiego'!G44</f>
        <v>0</v>
      </c>
      <c r="H32" s="56">
        <f>'ul. Stefańskiego'!H44</f>
        <v>0</v>
      </c>
      <c r="I32" s="58">
        <f>SUM(G29:G31)</f>
        <v>0</v>
      </c>
      <c r="J32" s="58">
        <f>SUM(H29:H31)</f>
        <v>0</v>
      </c>
    </row>
    <row r="33" spans="1:10" s="37" customFormat="1" ht="16.5" customHeight="1" x14ac:dyDescent="0.25">
      <c r="A33" s="57" t="s">
        <v>141</v>
      </c>
      <c r="B33" s="92" t="s">
        <v>144</v>
      </c>
      <c r="C33" s="92"/>
      <c r="D33" s="92"/>
      <c r="E33" s="92"/>
      <c r="F33" s="92"/>
      <c r="G33" s="45">
        <f>'ul. Szkółkarska'!G22</f>
        <v>0</v>
      </c>
      <c r="H33" s="45">
        <f>'ul. Szkółkarska'!H22</f>
        <v>0</v>
      </c>
    </row>
    <row r="34" spans="1:10" s="37" customFormat="1" ht="16.5" customHeight="1" x14ac:dyDescent="0.25">
      <c r="A34" s="51" t="s">
        <v>89</v>
      </c>
      <c r="B34" s="93" t="s">
        <v>145</v>
      </c>
      <c r="C34" s="94"/>
      <c r="D34" s="94"/>
      <c r="E34" s="94"/>
      <c r="F34" s="95"/>
      <c r="G34" s="45">
        <f>'ul. Szkółkarska'!G31</f>
        <v>0</v>
      </c>
      <c r="H34" s="45">
        <f>'ul. Szkółkarska'!H31</f>
        <v>0</v>
      </c>
    </row>
    <row r="35" spans="1:10" s="37" customFormat="1" ht="16.5" customHeight="1" x14ac:dyDescent="0.25">
      <c r="A35" s="51" t="s">
        <v>90</v>
      </c>
      <c r="B35" s="81" t="s">
        <v>146</v>
      </c>
      <c r="C35" s="81"/>
      <c r="D35" s="81"/>
      <c r="E35" s="81"/>
      <c r="F35" s="81"/>
      <c r="G35" s="45">
        <f>'ul. Szkółkarska'!G40</f>
        <v>0</v>
      </c>
      <c r="H35" s="45">
        <f>'ul. Szkółkarska'!H40</f>
        <v>0</v>
      </c>
    </row>
    <row r="36" spans="1:10" s="37" customFormat="1" ht="16.5" customHeight="1" x14ac:dyDescent="0.25">
      <c r="A36" s="51" t="s">
        <v>91</v>
      </c>
      <c r="B36" s="81" t="s">
        <v>147</v>
      </c>
      <c r="C36" s="81"/>
      <c r="D36" s="81"/>
      <c r="E36" s="81"/>
      <c r="F36" s="81"/>
      <c r="G36" s="45">
        <f>'ul. Szkółkarska'!G51</f>
        <v>0</v>
      </c>
      <c r="H36" s="45">
        <f>'ul. Szkółkarska'!H51</f>
        <v>0</v>
      </c>
    </row>
    <row r="37" spans="1:10" s="37" customFormat="1" ht="16.5" customHeight="1" x14ac:dyDescent="0.25">
      <c r="A37" s="51" t="s">
        <v>92</v>
      </c>
      <c r="B37" s="81" t="s">
        <v>148</v>
      </c>
      <c r="C37" s="81"/>
      <c r="D37" s="81"/>
      <c r="E37" s="81"/>
      <c r="F37" s="81"/>
      <c r="G37" s="42">
        <f>'ul. Szkółkarska'!G68</f>
        <v>0</v>
      </c>
      <c r="H37" s="42">
        <f>'ul. Szkółkarska'!H68</f>
        <v>0</v>
      </c>
    </row>
    <row r="38" spans="1:10" s="37" customFormat="1" ht="16.5" customHeight="1" thickBot="1" x14ac:dyDescent="0.3">
      <c r="A38" s="53" t="s">
        <v>93</v>
      </c>
      <c r="B38" s="82" t="s">
        <v>149</v>
      </c>
      <c r="C38" s="82"/>
      <c r="D38" s="82"/>
      <c r="E38" s="82"/>
      <c r="F38" s="82"/>
      <c r="G38" s="44">
        <f>'ul. Szkółkarska'!G83</f>
        <v>0</v>
      </c>
      <c r="H38" s="44">
        <f>'ul. Szkółkarska'!H83</f>
        <v>0</v>
      </c>
    </row>
    <row r="39" spans="1:10" s="37" customFormat="1" ht="16.5" customHeight="1" thickTop="1" thickBot="1" x14ac:dyDescent="0.3">
      <c r="A39" s="73" t="s">
        <v>142</v>
      </c>
      <c r="B39" s="74"/>
      <c r="C39" s="74"/>
      <c r="D39" s="74"/>
      <c r="E39" s="74"/>
      <c r="F39" s="75"/>
      <c r="G39" s="55">
        <f>'ul. Szkółkarska'!G84</f>
        <v>0</v>
      </c>
      <c r="H39" s="55">
        <f>'ul. Szkółkarska'!H84</f>
        <v>0</v>
      </c>
      <c r="I39" s="58">
        <f>SUM(G33:G38)</f>
        <v>0</v>
      </c>
      <c r="J39" s="58">
        <f>SUM(H33:H38)</f>
        <v>0</v>
      </c>
    </row>
    <row r="40" spans="1:10" s="37" customFormat="1" ht="16.5" customHeight="1" x14ac:dyDescent="0.25">
      <c r="A40" s="38"/>
      <c r="B40" s="38"/>
      <c r="C40" s="38"/>
      <c r="D40" s="71" t="s">
        <v>143</v>
      </c>
      <c r="E40" s="71"/>
      <c r="F40" s="71"/>
      <c r="G40" s="43">
        <f>G32+G39</f>
        <v>0</v>
      </c>
      <c r="H40" s="43">
        <f>H32+H39</f>
        <v>0</v>
      </c>
    </row>
    <row r="41" spans="1:10" s="37" customFormat="1" ht="14.25" customHeight="1" x14ac:dyDescent="0.25">
      <c r="A41" s="38"/>
      <c r="B41" s="38"/>
      <c r="C41" s="38"/>
      <c r="D41" s="59"/>
      <c r="E41" s="59"/>
      <c r="F41" s="59"/>
      <c r="G41" s="38"/>
      <c r="H41" s="38"/>
    </row>
    <row r="42" spans="1:10" s="37" customFormat="1" x14ac:dyDescent="0.25">
      <c r="A42" s="68" t="s">
        <v>150</v>
      </c>
      <c r="B42" s="68"/>
      <c r="C42" s="68"/>
      <c r="D42" s="59"/>
      <c r="E42" s="59"/>
      <c r="F42" s="59"/>
      <c r="G42" s="38"/>
      <c r="H42" s="38"/>
    </row>
    <row r="43" spans="1:10" s="37" customFormat="1" x14ac:dyDescent="0.25">
      <c r="A43" s="38"/>
      <c r="B43" s="38"/>
      <c r="C43" s="38"/>
      <c r="D43" s="59"/>
      <c r="E43" s="59"/>
      <c r="F43" s="59"/>
      <c r="G43" s="38"/>
      <c r="H43" s="38"/>
    </row>
    <row r="44" spans="1:10" s="37" customFormat="1" x14ac:dyDescent="0.25">
      <c r="A44" s="68"/>
      <c r="B44" s="68"/>
      <c r="C44" s="68"/>
      <c r="D44" s="59"/>
      <c r="E44" s="59"/>
      <c r="F44" s="59"/>
      <c r="G44" s="38"/>
      <c r="H44" s="38"/>
    </row>
    <row r="45" spans="1:10" s="37" customFormat="1" x14ac:dyDescent="0.25">
      <c r="D45" s="60"/>
      <c r="E45" s="60"/>
      <c r="F45" s="60"/>
    </row>
    <row r="46" spans="1:10" s="37" customFormat="1" x14ac:dyDescent="0.25"/>
    <row r="47" spans="1:10" s="37" customFormat="1" x14ac:dyDescent="0.25"/>
    <row r="48" spans="1:10" s="37" customFormat="1" x14ac:dyDescent="0.25">
      <c r="C48" s="38"/>
    </row>
  </sheetData>
  <mergeCells count="41">
    <mergeCell ref="B35:F35"/>
    <mergeCell ref="B36:F36"/>
    <mergeCell ref="B37:F37"/>
    <mergeCell ref="B38:F38"/>
    <mergeCell ref="B29:F29"/>
    <mergeCell ref="B30:F30"/>
    <mergeCell ref="B31:F31"/>
    <mergeCell ref="B33:F33"/>
    <mergeCell ref="B34:F34"/>
    <mergeCell ref="D40:F40"/>
    <mergeCell ref="A44:C44"/>
    <mergeCell ref="A42:C42"/>
    <mergeCell ref="A4:C4"/>
    <mergeCell ref="A27:D27"/>
    <mergeCell ref="A32:F32"/>
    <mergeCell ref="A22:C22"/>
    <mergeCell ref="A23:C23"/>
    <mergeCell ref="D23:H23"/>
    <mergeCell ref="A25:C25"/>
    <mergeCell ref="A13:C13"/>
    <mergeCell ref="A21:C21"/>
    <mergeCell ref="A39:F39"/>
    <mergeCell ref="B28:F28"/>
    <mergeCell ref="D21:H21"/>
    <mergeCell ref="A18:B18"/>
    <mergeCell ref="A8:C8"/>
    <mergeCell ref="A9:C9"/>
    <mergeCell ref="A10:C10"/>
    <mergeCell ref="A11:C11"/>
    <mergeCell ref="A12:C12"/>
    <mergeCell ref="A19:B19"/>
    <mergeCell ref="A20:B20"/>
    <mergeCell ref="C20:H20"/>
    <mergeCell ref="C18:H19"/>
    <mergeCell ref="C15:H16"/>
    <mergeCell ref="A7:C7"/>
    <mergeCell ref="A1:H1"/>
    <mergeCell ref="A2:H2"/>
    <mergeCell ref="A3:C3"/>
    <mergeCell ref="A5:C5"/>
    <mergeCell ref="A6:C6"/>
  </mergeCells>
  <pageMargins left="0.70866141732283472" right="0.31496062992125984" top="0.74803149606299213" bottom="0.74803149606299213" header="0.31496062992125984" footer="0.31496062992125984"/>
  <pageSetup paperSize="9"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view="pageBreakPreview" topLeftCell="A10" zoomScale="85" zoomScaleNormal="100" zoomScaleSheetLayoutView="85" workbookViewId="0">
      <selection activeCell="A4" sqref="A4:H4"/>
    </sheetView>
  </sheetViews>
  <sheetFormatPr defaultColWidth="9.109375" defaultRowHeight="13.8" x14ac:dyDescent="0.25"/>
  <cols>
    <col min="1" max="1" width="5.5546875" style="8" customWidth="1"/>
    <col min="2" max="2" width="4" style="7" customWidth="1"/>
    <col min="3" max="3" width="96.88671875" style="7" customWidth="1"/>
    <col min="4" max="4" width="6" style="7" customWidth="1"/>
    <col min="5" max="5" width="9.109375" style="9"/>
    <col min="6" max="6" width="17" style="7" customWidth="1"/>
    <col min="7" max="8" width="17" style="11" customWidth="1"/>
    <col min="9" max="10" width="12.6640625" style="7" customWidth="1"/>
    <col min="11" max="16384" width="9.109375" style="7"/>
  </cols>
  <sheetData>
    <row r="1" spans="1:12" s="5" customFormat="1" ht="54" customHeight="1" x14ac:dyDescent="0.25">
      <c r="A1" s="104" t="s">
        <v>152</v>
      </c>
      <c r="B1" s="105"/>
      <c r="C1" s="105"/>
      <c r="D1" s="105"/>
      <c r="E1" s="105"/>
      <c r="F1" s="105"/>
      <c r="G1" s="105"/>
      <c r="H1" s="106"/>
    </row>
    <row r="2" spans="1:12" s="6" customFormat="1" ht="27.6" x14ac:dyDescent="0.25">
      <c r="A2" s="18" t="s">
        <v>0</v>
      </c>
      <c r="B2" s="19"/>
      <c r="C2" s="19" t="s">
        <v>1</v>
      </c>
      <c r="D2" s="20" t="s">
        <v>14</v>
      </c>
      <c r="E2" s="21" t="s">
        <v>2</v>
      </c>
      <c r="F2" s="20" t="s">
        <v>3</v>
      </c>
      <c r="G2" s="21" t="s">
        <v>4</v>
      </c>
      <c r="H2" s="21" t="s">
        <v>5</v>
      </c>
    </row>
    <row r="3" spans="1:12" s="6" customFormat="1" ht="18" customHeight="1" x14ac:dyDescent="0.25">
      <c r="A3" s="107" t="s">
        <v>32</v>
      </c>
      <c r="B3" s="108"/>
      <c r="C3" s="108"/>
      <c r="D3" s="108"/>
      <c r="E3" s="108"/>
      <c r="F3" s="108"/>
      <c r="G3" s="108"/>
      <c r="H3" s="109"/>
      <c r="I3" s="103"/>
      <c r="J3" s="96"/>
      <c r="K3" s="96"/>
    </row>
    <row r="4" spans="1:12" ht="18" customHeight="1" x14ac:dyDescent="0.25">
      <c r="A4" s="100" t="s">
        <v>21</v>
      </c>
      <c r="B4" s="101"/>
      <c r="C4" s="101"/>
      <c r="D4" s="101"/>
      <c r="E4" s="101"/>
      <c r="F4" s="101"/>
      <c r="G4" s="101"/>
      <c r="H4" s="102"/>
      <c r="I4" s="103"/>
      <c r="J4" s="96"/>
      <c r="K4" s="96"/>
    </row>
    <row r="5" spans="1:12" ht="18" customHeight="1" x14ac:dyDescent="0.25">
      <c r="A5" s="97" t="s">
        <v>18</v>
      </c>
      <c r="B5" s="1">
        <v>1</v>
      </c>
      <c r="C5" s="2" t="s">
        <v>31</v>
      </c>
      <c r="D5" s="2" t="s">
        <v>6</v>
      </c>
      <c r="E5" s="3">
        <v>1</v>
      </c>
      <c r="F5" s="62"/>
      <c r="G5" s="4">
        <f>ROUND((E5*F5),2)</f>
        <v>0</v>
      </c>
      <c r="H5" s="4">
        <f>ROUND((G5*(1.23)),2)</f>
        <v>0</v>
      </c>
      <c r="I5" s="10"/>
      <c r="J5" s="10"/>
      <c r="K5" s="10"/>
      <c r="L5" s="10"/>
    </row>
    <row r="6" spans="1:12" ht="18" customHeight="1" x14ac:dyDescent="0.25">
      <c r="A6" s="98"/>
      <c r="B6" s="1">
        <v>2</v>
      </c>
      <c r="C6" s="2" t="s">
        <v>45</v>
      </c>
      <c r="D6" s="2" t="s">
        <v>6</v>
      </c>
      <c r="E6" s="3">
        <v>1</v>
      </c>
      <c r="F6" s="62"/>
      <c r="G6" s="4">
        <f t="shared" ref="G6" si="0">ROUND((E6*F6),2)</f>
        <v>0</v>
      </c>
      <c r="H6" s="4">
        <f t="shared" ref="H6" si="1">ROUND((G6*(1.23)),2)</f>
        <v>0</v>
      </c>
      <c r="I6" s="10"/>
      <c r="J6" s="10"/>
      <c r="K6" s="10"/>
      <c r="L6" s="10"/>
    </row>
    <row r="7" spans="1:12" ht="18" customHeight="1" x14ac:dyDescent="0.25">
      <c r="A7" s="98"/>
      <c r="B7" s="1">
        <v>3</v>
      </c>
      <c r="C7" s="2" t="s">
        <v>42</v>
      </c>
      <c r="D7" s="2" t="s">
        <v>8</v>
      </c>
      <c r="E7" s="3">
        <v>4</v>
      </c>
      <c r="F7" s="62"/>
      <c r="G7" s="4">
        <f t="shared" ref="G7" si="2">ROUND((E7*F7),2)</f>
        <v>0</v>
      </c>
      <c r="H7" s="4">
        <f t="shared" ref="H7" si="3">ROUND((G7*(1.23)),2)</f>
        <v>0</v>
      </c>
      <c r="I7" s="10"/>
      <c r="J7" s="10"/>
      <c r="K7" s="10"/>
      <c r="L7" s="10"/>
    </row>
    <row r="8" spans="1:12" ht="18" customHeight="1" x14ac:dyDescent="0.25">
      <c r="A8" s="98"/>
      <c r="B8" s="1">
        <v>4</v>
      </c>
      <c r="C8" s="2" t="s">
        <v>20</v>
      </c>
      <c r="D8" s="2" t="s">
        <v>7</v>
      </c>
      <c r="E8" s="3">
        <v>1719</v>
      </c>
      <c r="F8" s="62"/>
      <c r="G8" s="4">
        <f t="shared" ref="G8:G20" si="4">ROUND((E8*F8),2)</f>
        <v>0</v>
      </c>
      <c r="H8" s="4">
        <f t="shared" ref="H8:H20" si="5">ROUND((G8*(1.23)),2)</f>
        <v>0</v>
      </c>
      <c r="I8" s="10"/>
      <c r="J8" s="10"/>
      <c r="K8" s="10"/>
      <c r="L8" s="10"/>
    </row>
    <row r="9" spans="1:12" ht="18" customHeight="1" x14ac:dyDescent="0.25">
      <c r="A9" s="98"/>
      <c r="B9" s="1">
        <v>5</v>
      </c>
      <c r="C9" s="2" t="s">
        <v>16</v>
      </c>
      <c r="D9" s="2" t="s">
        <v>9</v>
      </c>
      <c r="E9" s="3">
        <v>780</v>
      </c>
      <c r="F9" s="62"/>
      <c r="G9" s="4">
        <f t="shared" si="4"/>
        <v>0</v>
      </c>
      <c r="H9" s="4">
        <f t="shared" si="5"/>
        <v>0</v>
      </c>
      <c r="I9" s="10"/>
      <c r="J9" s="10"/>
      <c r="K9" s="10"/>
      <c r="L9" s="10"/>
    </row>
    <row r="10" spans="1:12" ht="18" customHeight="1" x14ac:dyDescent="0.25">
      <c r="A10" s="98"/>
      <c r="B10" s="1">
        <v>6</v>
      </c>
      <c r="C10" s="2" t="s">
        <v>15</v>
      </c>
      <c r="D10" s="2" t="s">
        <v>9</v>
      </c>
      <c r="E10" s="3">
        <v>776</v>
      </c>
      <c r="F10" s="62"/>
      <c r="G10" s="4">
        <f t="shared" si="4"/>
        <v>0</v>
      </c>
      <c r="H10" s="4">
        <f t="shared" si="5"/>
        <v>0</v>
      </c>
      <c r="I10" s="10"/>
      <c r="J10" s="10"/>
      <c r="K10" s="10"/>
      <c r="L10" s="10"/>
    </row>
    <row r="11" spans="1:12" ht="18" customHeight="1" x14ac:dyDescent="0.25">
      <c r="A11" s="98"/>
      <c r="B11" s="1">
        <v>7</v>
      </c>
      <c r="C11" s="2" t="s">
        <v>23</v>
      </c>
      <c r="D11" s="2" t="s">
        <v>7</v>
      </c>
      <c r="E11" s="3">
        <v>1719</v>
      </c>
      <c r="F11" s="62"/>
      <c r="G11" s="4">
        <f t="shared" si="4"/>
        <v>0</v>
      </c>
      <c r="H11" s="4">
        <f t="shared" si="5"/>
        <v>0</v>
      </c>
      <c r="I11" s="10"/>
      <c r="J11" s="10"/>
      <c r="K11" s="10"/>
      <c r="L11" s="10"/>
    </row>
    <row r="12" spans="1:12" ht="18" customHeight="1" x14ac:dyDescent="0.25">
      <c r="A12" s="98"/>
      <c r="B12" s="1">
        <v>8</v>
      </c>
      <c r="C12" s="2" t="s">
        <v>24</v>
      </c>
      <c r="D12" s="2" t="s">
        <v>7</v>
      </c>
      <c r="E12" s="3">
        <v>1528</v>
      </c>
      <c r="F12" s="62"/>
      <c r="G12" s="4">
        <f t="shared" si="4"/>
        <v>0</v>
      </c>
      <c r="H12" s="4">
        <f t="shared" si="5"/>
        <v>0</v>
      </c>
      <c r="I12" s="10"/>
      <c r="J12" s="10"/>
      <c r="K12" s="10"/>
      <c r="L12" s="10"/>
    </row>
    <row r="13" spans="1:12" ht="18" customHeight="1" x14ac:dyDescent="0.25">
      <c r="A13" s="98"/>
      <c r="B13" s="1">
        <v>9</v>
      </c>
      <c r="C13" s="2" t="s">
        <v>25</v>
      </c>
      <c r="D13" s="2" t="s">
        <v>7</v>
      </c>
      <c r="E13" s="3">
        <v>191</v>
      </c>
      <c r="F13" s="62"/>
      <c r="G13" s="4">
        <f t="shared" si="4"/>
        <v>0</v>
      </c>
      <c r="H13" s="4">
        <f t="shared" si="5"/>
        <v>0</v>
      </c>
      <c r="I13" s="10"/>
      <c r="J13" s="10"/>
      <c r="K13" s="10"/>
      <c r="L13" s="10"/>
    </row>
    <row r="14" spans="1:12" ht="18" customHeight="1" x14ac:dyDescent="0.25">
      <c r="A14" s="98"/>
      <c r="B14" s="1">
        <v>10</v>
      </c>
      <c r="C14" s="2" t="s">
        <v>26</v>
      </c>
      <c r="D14" s="2" t="s">
        <v>7</v>
      </c>
      <c r="E14" s="3">
        <v>1528</v>
      </c>
      <c r="F14" s="62"/>
      <c r="G14" s="4">
        <f t="shared" si="4"/>
        <v>0</v>
      </c>
      <c r="H14" s="4">
        <f t="shared" si="5"/>
        <v>0</v>
      </c>
      <c r="I14" s="10"/>
      <c r="J14" s="10"/>
      <c r="K14" s="10"/>
      <c r="L14" s="10"/>
    </row>
    <row r="15" spans="1:12" ht="18" customHeight="1" x14ac:dyDescent="0.25">
      <c r="A15" s="98"/>
      <c r="B15" s="1">
        <v>11</v>
      </c>
      <c r="C15" s="2" t="s">
        <v>27</v>
      </c>
      <c r="D15" s="2" t="s">
        <v>7</v>
      </c>
      <c r="E15" s="3">
        <v>191</v>
      </c>
      <c r="F15" s="62"/>
      <c r="G15" s="4">
        <f t="shared" si="4"/>
        <v>0</v>
      </c>
      <c r="H15" s="4">
        <f t="shared" si="5"/>
        <v>0</v>
      </c>
      <c r="I15" s="10"/>
      <c r="J15" s="10"/>
      <c r="K15" s="10"/>
      <c r="L15" s="10"/>
    </row>
    <row r="16" spans="1:12" ht="18" customHeight="1" x14ac:dyDescent="0.25">
      <c r="A16" s="98"/>
      <c r="B16" s="1">
        <v>12</v>
      </c>
      <c r="C16" s="2" t="s">
        <v>48</v>
      </c>
      <c r="D16" s="2" t="s">
        <v>7</v>
      </c>
      <c r="E16" s="3">
        <v>191</v>
      </c>
      <c r="F16" s="62"/>
      <c r="G16" s="4">
        <f t="shared" ref="G16:G18" si="6">ROUND((E16*F16),2)</f>
        <v>0</v>
      </c>
      <c r="H16" s="4">
        <f t="shared" ref="H16:H18" si="7">ROUND((G16*(1.23)),2)</f>
        <v>0</v>
      </c>
      <c r="I16" s="10"/>
      <c r="J16" s="10"/>
      <c r="K16" s="10"/>
      <c r="L16" s="10"/>
    </row>
    <row r="17" spans="1:12" ht="18" customHeight="1" x14ac:dyDescent="0.25">
      <c r="A17" s="98"/>
      <c r="B17" s="1">
        <v>13</v>
      </c>
      <c r="C17" s="2" t="s">
        <v>28</v>
      </c>
      <c r="D17" s="2" t="s">
        <v>7</v>
      </c>
      <c r="E17" s="3">
        <v>1719</v>
      </c>
      <c r="F17" s="62"/>
      <c r="G17" s="4">
        <f t="shared" si="6"/>
        <v>0</v>
      </c>
      <c r="H17" s="4">
        <f t="shared" si="7"/>
        <v>0</v>
      </c>
      <c r="I17" s="10"/>
      <c r="J17" s="10"/>
      <c r="K17" s="10"/>
      <c r="L17" s="10"/>
    </row>
    <row r="18" spans="1:12" ht="18" customHeight="1" x14ac:dyDescent="0.25">
      <c r="A18" s="98"/>
      <c r="B18" s="1">
        <v>14</v>
      </c>
      <c r="C18" s="2" t="s">
        <v>47</v>
      </c>
      <c r="D18" s="2" t="s">
        <v>7</v>
      </c>
      <c r="E18" s="13">
        <v>1719</v>
      </c>
      <c r="F18" s="62"/>
      <c r="G18" s="4">
        <f t="shared" si="6"/>
        <v>0</v>
      </c>
      <c r="H18" s="4">
        <f t="shared" si="7"/>
        <v>0</v>
      </c>
      <c r="I18" s="10"/>
      <c r="J18" s="10"/>
      <c r="K18" s="10"/>
      <c r="L18" s="10"/>
    </row>
    <row r="19" spans="1:12" ht="18" customHeight="1" x14ac:dyDescent="0.25">
      <c r="A19" s="98"/>
      <c r="B19" s="1">
        <v>15</v>
      </c>
      <c r="C19" s="2" t="s">
        <v>17</v>
      </c>
      <c r="D19" s="2" t="s">
        <v>7</v>
      </c>
      <c r="E19" s="3">
        <v>776</v>
      </c>
      <c r="F19" s="62"/>
      <c r="G19" s="4">
        <f t="shared" ref="G19" si="8">ROUND((E19*F19),2)</f>
        <v>0</v>
      </c>
      <c r="H19" s="4">
        <f t="shared" ref="H19" si="9">ROUND((G19*(1.23)),2)</f>
        <v>0</v>
      </c>
      <c r="I19" s="10"/>
      <c r="J19" s="10"/>
      <c r="K19" s="10"/>
      <c r="L19" s="10"/>
    </row>
    <row r="20" spans="1:12" ht="18" customHeight="1" thickBot="1" x14ac:dyDescent="0.3">
      <c r="A20" s="99"/>
      <c r="B20" s="26">
        <v>16</v>
      </c>
      <c r="C20" s="25" t="s">
        <v>55</v>
      </c>
      <c r="D20" s="25" t="s">
        <v>6</v>
      </c>
      <c r="E20" s="27">
        <v>1</v>
      </c>
      <c r="F20" s="63"/>
      <c r="G20" s="17">
        <f t="shared" si="4"/>
        <v>0</v>
      </c>
      <c r="H20" s="17">
        <f t="shared" si="5"/>
        <v>0</v>
      </c>
      <c r="I20" s="10"/>
      <c r="J20" s="10"/>
      <c r="K20" s="10"/>
      <c r="L20" s="10"/>
    </row>
    <row r="21" spans="1:12" ht="18" customHeight="1" thickTop="1" thickBot="1" x14ac:dyDescent="0.3">
      <c r="A21" s="110" t="s">
        <v>22</v>
      </c>
      <c r="B21" s="111"/>
      <c r="C21" s="111"/>
      <c r="D21" s="111"/>
      <c r="E21" s="111"/>
      <c r="F21" s="112"/>
      <c r="G21" s="22">
        <f>SUM(G5:G20)</f>
        <v>0</v>
      </c>
      <c r="H21" s="22">
        <f>SUM(H5:H20)</f>
        <v>0</v>
      </c>
      <c r="I21" s="10"/>
      <c r="J21" s="10"/>
      <c r="K21" s="10"/>
      <c r="L21" s="10"/>
    </row>
    <row r="22" spans="1:12" ht="18" customHeight="1" thickTop="1" x14ac:dyDescent="0.25">
      <c r="A22" s="100" t="s">
        <v>29</v>
      </c>
      <c r="B22" s="101"/>
      <c r="C22" s="101"/>
      <c r="D22" s="101"/>
      <c r="E22" s="101"/>
      <c r="F22" s="101"/>
      <c r="G22" s="101"/>
      <c r="H22" s="102"/>
      <c r="I22" s="10"/>
      <c r="J22" s="10"/>
      <c r="K22" s="10"/>
      <c r="L22" s="10"/>
    </row>
    <row r="23" spans="1:12" ht="18" customHeight="1" x14ac:dyDescent="0.25">
      <c r="A23" s="97" t="s">
        <v>19</v>
      </c>
      <c r="B23" s="1">
        <v>1</v>
      </c>
      <c r="C23" s="2" t="s">
        <v>45</v>
      </c>
      <c r="D23" s="2" t="s">
        <v>6</v>
      </c>
      <c r="E23" s="3">
        <v>1</v>
      </c>
      <c r="F23" s="62"/>
      <c r="G23" s="4">
        <f>ROUND((E23*F23),2)</f>
        <v>0</v>
      </c>
      <c r="H23" s="4">
        <f>ROUND((G23*(1.23)),2)</f>
        <v>0</v>
      </c>
      <c r="I23" s="10"/>
      <c r="J23" s="10"/>
      <c r="K23" s="10"/>
      <c r="L23" s="10"/>
    </row>
    <row r="24" spans="1:12" ht="18" customHeight="1" x14ac:dyDescent="0.25">
      <c r="A24" s="98"/>
      <c r="B24" s="1">
        <v>2</v>
      </c>
      <c r="C24" s="2" t="s">
        <v>20</v>
      </c>
      <c r="D24" s="2" t="s">
        <v>7</v>
      </c>
      <c r="E24" s="3">
        <v>785</v>
      </c>
      <c r="F24" s="62"/>
      <c r="G24" s="4">
        <f t="shared" ref="G24:G30" si="10">ROUND((E24*F24),2)</f>
        <v>0</v>
      </c>
      <c r="H24" s="4">
        <f t="shared" ref="H24:H30" si="11">ROUND((G24*(1.23)),2)</f>
        <v>0</v>
      </c>
      <c r="I24" s="10"/>
      <c r="J24" s="10"/>
      <c r="K24" s="10"/>
      <c r="L24" s="10"/>
    </row>
    <row r="25" spans="1:12" ht="18" customHeight="1" x14ac:dyDescent="0.25">
      <c r="A25" s="98"/>
      <c r="B25" s="1">
        <v>3</v>
      </c>
      <c r="C25" s="2" t="s">
        <v>33</v>
      </c>
      <c r="D25" s="2" t="s">
        <v>9</v>
      </c>
      <c r="E25" s="3">
        <v>477.65</v>
      </c>
      <c r="F25" s="62"/>
      <c r="G25" s="4">
        <f t="shared" si="10"/>
        <v>0</v>
      </c>
      <c r="H25" s="4">
        <f t="shared" si="11"/>
        <v>0</v>
      </c>
      <c r="I25" s="10"/>
      <c r="J25" s="10"/>
      <c r="K25" s="10"/>
      <c r="L25" s="10"/>
    </row>
    <row r="26" spans="1:12" ht="18" customHeight="1" x14ac:dyDescent="0.25">
      <c r="A26" s="98"/>
      <c r="B26" s="1">
        <v>4</v>
      </c>
      <c r="C26" s="29" t="s">
        <v>61</v>
      </c>
      <c r="D26" s="2" t="s">
        <v>9</v>
      </c>
      <c r="E26" s="3">
        <v>70.5</v>
      </c>
      <c r="F26" s="62"/>
      <c r="G26" s="4">
        <f t="shared" si="10"/>
        <v>0</v>
      </c>
      <c r="H26" s="4">
        <f t="shared" si="11"/>
        <v>0</v>
      </c>
      <c r="I26" s="10"/>
      <c r="J26" s="10"/>
      <c r="K26" s="10"/>
      <c r="L26" s="10"/>
    </row>
    <row r="27" spans="1:12" ht="18" customHeight="1" x14ac:dyDescent="0.25">
      <c r="A27" s="98"/>
      <c r="B27" s="1">
        <v>5</v>
      </c>
      <c r="C27" s="2" t="s">
        <v>23</v>
      </c>
      <c r="D27" s="2" t="s">
        <v>7</v>
      </c>
      <c r="E27" s="3">
        <v>785</v>
      </c>
      <c r="F27" s="62"/>
      <c r="G27" s="4">
        <f t="shared" si="10"/>
        <v>0</v>
      </c>
      <c r="H27" s="4">
        <f t="shared" si="11"/>
        <v>0</v>
      </c>
      <c r="I27" s="10"/>
      <c r="J27" s="10"/>
      <c r="K27" s="10"/>
      <c r="L27" s="10"/>
    </row>
    <row r="28" spans="1:12" ht="18" customHeight="1" x14ac:dyDescent="0.25">
      <c r="A28" s="98"/>
      <c r="B28" s="1">
        <v>6</v>
      </c>
      <c r="C28" s="2" t="s">
        <v>25</v>
      </c>
      <c r="D28" s="2" t="s">
        <v>7</v>
      </c>
      <c r="E28" s="3">
        <v>785</v>
      </c>
      <c r="F28" s="62"/>
      <c r="G28" s="4">
        <f t="shared" si="10"/>
        <v>0</v>
      </c>
      <c r="H28" s="4">
        <f t="shared" si="11"/>
        <v>0</v>
      </c>
      <c r="I28" s="10"/>
      <c r="J28" s="10"/>
      <c r="K28" s="10"/>
      <c r="L28" s="10"/>
    </row>
    <row r="29" spans="1:12" ht="18" customHeight="1" x14ac:dyDescent="0.25">
      <c r="A29" s="98"/>
      <c r="B29" s="1">
        <v>7</v>
      </c>
      <c r="C29" s="2" t="s">
        <v>27</v>
      </c>
      <c r="D29" s="2" t="s">
        <v>7</v>
      </c>
      <c r="E29" s="3">
        <v>785</v>
      </c>
      <c r="F29" s="62"/>
      <c r="G29" s="4">
        <f t="shared" si="10"/>
        <v>0</v>
      </c>
      <c r="H29" s="4">
        <f t="shared" si="11"/>
        <v>0</v>
      </c>
      <c r="I29" s="10"/>
      <c r="J29" s="10"/>
      <c r="K29" s="10"/>
      <c r="L29" s="10"/>
    </row>
    <row r="30" spans="1:12" ht="18" customHeight="1" thickBot="1" x14ac:dyDescent="0.3">
      <c r="A30" s="99"/>
      <c r="B30" s="14">
        <v>8</v>
      </c>
      <c r="C30" s="15" t="s">
        <v>34</v>
      </c>
      <c r="D30" s="15" t="s">
        <v>7</v>
      </c>
      <c r="E30" s="16">
        <v>785</v>
      </c>
      <c r="F30" s="63"/>
      <c r="G30" s="17">
        <f t="shared" si="10"/>
        <v>0</v>
      </c>
      <c r="H30" s="17">
        <f t="shared" si="11"/>
        <v>0</v>
      </c>
      <c r="I30" s="10"/>
      <c r="J30" s="10"/>
      <c r="K30" s="10"/>
      <c r="L30" s="10"/>
    </row>
    <row r="31" spans="1:12" ht="18" customHeight="1" thickTop="1" thickBot="1" x14ac:dyDescent="0.3">
      <c r="A31" s="110" t="s">
        <v>30</v>
      </c>
      <c r="B31" s="111"/>
      <c r="C31" s="111"/>
      <c r="D31" s="111"/>
      <c r="E31" s="111"/>
      <c r="F31" s="112"/>
      <c r="G31" s="22">
        <f>SUM(G23:G30)</f>
        <v>0</v>
      </c>
      <c r="H31" s="22">
        <f>SUM(H23:H30)</f>
        <v>0</v>
      </c>
      <c r="I31" s="10"/>
      <c r="J31" s="10"/>
      <c r="K31" s="10"/>
      <c r="L31" s="10"/>
    </row>
    <row r="32" spans="1:12" ht="18" customHeight="1" thickTop="1" x14ac:dyDescent="0.25">
      <c r="A32" s="100" t="s">
        <v>36</v>
      </c>
      <c r="B32" s="101"/>
      <c r="C32" s="101"/>
      <c r="D32" s="101"/>
      <c r="E32" s="101"/>
      <c r="F32" s="101"/>
      <c r="G32" s="101"/>
      <c r="H32" s="102"/>
      <c r="I32" s="10"/>
      <c r="J32" s="10"/>
      <c r="K32" s="10"/>
      <c r="L32" s="10"/>
    </row>
    <row r="33" spans="1:12" ht="18" customHeight="1" x14ac:dyDescent="0.25">
      <c r="A33" s="97" t="s">
        <v>37</v>
      </c>
      <c r="B33" s="1">
        <v>1</v>
      </c>
      <c r="C33" s="2" t="s">
        <v>45</v>
      </c>
      <c r="D33" s="2" t="s">
        <v>6</v>
      </c>
      <c r="E33" s="3">
        <v>1</v>
      </c>
      <c r="F33" s="62"/>
      <c r="G33" s="4">
        <f>ROUND((E33*F33),2)</f>
        <v>0</v>
      </c>
      <c r="H33" s="4">
        <f>ROUND((G33*(1.23)),2)</f>
        <v>0</v>
      </c>
      <c r="I33" s="10"/>
      <c r="J33" s="10"/>
      <c r="K33" s="10"/>
      <c r="L33" s="10"/>
    </row>
    <row r="34" spans="1:12" ht="18" customHeight="1" x14ac:dyDescent="0.25">
      <c r="A34" s="98"/>
      <c r="B34" s="1">
        <v>2</v>
      </c>
      <c r="C34" s="2" t="s">
        <v>20</v>
      </c>
      <c r="D34" s="2" t="s">
        <v>7</v>
      </c>
      <c r="E34" s="3">
        <v>1661</v>
      </c>
      <c r="F34" s="62"/>
      <c r="G34" s="4">
        <f t="shared" ref="G34:G42" si="12">ROUND((E34*F34),2)</f>
        <v>0</v>
      </c>
      <c r="H34" s="4">
        <f t="shared" ref="H34:H42" si="13">ROUND((G34*(1.23)),2)</f>
        <v>0</v>
      </c>
      <c r="I34" s="10"/>
      <c r="J34" s="10"/>
      <c r="K34" s="10"/>
      <c r="L34" s="10"/>
    </row>
    <row r="35" spans="1:12" ht="18" customHeight="1" x14ac:dyDescent="0.25">
      <c r="A35" s="98"/>
      <c r="B35" s="1">
        <v>3</v>
      </c>
      <c r="C35" s="2" t="s">
        <v>16</v>
      </c>
      <c r="D35" s="2" t="s">
        <v>9</v>
      </c>
      <c r="E35" s="3">
        <v>819</v>
      </c>
      <c r="F35" s="62"/>
      <c r="G35" s="4">
        <f t="shared" si="12"/>
        <v>0</v>
      </c>
      <c r="H35" s="4">
        <f t="shared" si="13"/>
        <v>0</v>
      </c>
      <c r="I35" s="10"/>
      <c r="J35" s="10"/>
      <c r="K35" s="10"/>
      <c r="L35" s="10"/>
    </row>
    <row r="36" spans="1:12" ht="18" customHeight="1" x14ac:dyDescent="0.25">
      <c r="A36" s="98"/>
      <c r="B36" s="1">
        <v>4</v>
      </c>
      <c r="C36" s="2" t="s">
        <v>39</v>
      </c>
      <c r="D36" s="2" t="s">
        <v>9</v>
      </c>
      <c r="E36" s="3">
        <v>3</v>
      </c>
      <c r="F36" s="62"/>
      <c r="G36" s="4">
        <f t="shared" ref="G36" si="14">ROUND((E36*F36),2)</f>
        <v>0</v>
      </c>
      <c r="H36" s="4">
        <f t="shared" ref="H36" si="15">ROUND((G36*(1.23)),2)</f>
        <v>0</v>
      </c>
      <c r="I36" s="10"/>
      <c r="J36" s="10"/>
      <c r="K36" s="10"/>
      <c r="L36" s="10"/>
    </row>
    <row r="37" spans="1:12" ht="18" customHeight="1" x14ac:dyDescent="0.25">
      <c r="A37" s="98"/>
      <c r="B37" s="1">
        <v>5</v>
      </c>
      <c r="C37" s="2" t="s">
        <v>23</v>
      </c>
      <c r="D37" s="2" t="s">
        <v>7</v>
      </c>
      <c r="E37" s="3">
        <v>1661</v>
      </c>
      <c r="F37" s="62"/>
      <c r="G37" s="4">
        <f t="shared" si="12"/>
        <v>0</v>
      </c>
      <c r="H37" s="4">
        <f t="shared" si="13"/>
        <v>0</v>
      </c>
      <c r="I37" s="10"/>
      <c r="J37" s="10"/>
      <c r="K37" s="10"/>
      <c r="L37" s="10"/>
    </row>
    <row r="38" spans="1:12" ht="18" customHeight="1" x14ac:dyDescent="0.25">
      <c r="A38" s="98"/>
      <c r="B38" s="1">
        <v>6</v>
      </c>
      <c r="C38" s="2" t="s">
        <v>24</v>
      </c>
      <c r="D38" s="2" t="s">
        <v>7</v>
      </c>
      <c r="E38" s="3">
        <v>1661</v>
      </c>
      <c r="F38" s="62"/>
      <c r="G38" s="4">
        <f t="shared" si="12"/>
        <v>0</v>
      </c>
      <c r="H38" s="4">
        <f t="shared" si="13"/>
        <v>0</v>
      </c>
      <c r="I38" s="10"/>
      <c r="J38" s="10"/>
      <c r="K38" s="10"/>
      <c r="L38" s="10"/>
    </row>
    <row r="39" spans="1:12" ht="18" customHeight="1" x14ac:dyDescent="0.25">
      <c r="A39" s="98"/>
      <c r="B39" s="1">
        <v>7</v>
      </c>
      <c r="C39" s="2" t="s">
        <v>26</v>
      </c>
      <c r="D39" s="2" t="s">
        <v>7</v>
      </c>
      <c r="E39" s="3">
        <v>1661</v>
      </c>
      <c r="F39" s="62"/>
      <c r="G39" s="4">
        <f t="shared" si="12"/>
        <v>0</v>
      </c>
      <c r="H39" s="4">
        <f t="shared" si="13"/>
        <v>0</v>
      </c>
      <c r="I39" s="10"/>
      <c r="J39" s="10"/>
      <c r="K39" s="10"/>
      <c r="L39" s="10"/>
    </row>
    <row r="40" spans="1:12" ht="18" customHeight="1" x14ac:dyDescent="0.25">
      <c r="A40" s="98"/>
      <c r="B40" s="1">
        <v>8</v>
      </c>
      <c r="C40" s="2" t="s">
        <v>38</v>
      </c>
      <c r="D40" s="2" t="s">
        <v>7</v>
      </c>
      <c r="E40" s="3">
        <v>1667</v>
      </c>
      <c r="F40" s="62"/>
      <c r="G40" s="4">
        <f t="shared" si="12"/>
        <v>0</v>
      </c>
      <c r="H40" s="4">
        <f t="shared" si="13"/>
        <v>0</v>
      </c>
      <c r="I40" s="10"/>
      <c r="J40" s="10"/>
      <c r="K40" s="10"/>
      <c r="L40" s="10"/>
    </row>
    <row r="41" spans="1:12" ht="18" customHeight="1" x14ac:dyDescent="0.25">
      <c r="A41" s="98"/>
      <c r="B41" s="1">
        <v>9</v>
      </c>
      <c r="C41" s="12" t="s">
        <v>77</v>
      </c>
      <c r="D41" s="12" t="s">
        <v>8</v>
      </c>
      <c r="E41" s="13">
        <v>3</v>
      </c>
      <c r="F41" s="62"/>
      <c r="G41" s="4">
        <f t="shared" ref="G41" si="16">ROUND((E41*F41),2)</f>
        <v>0</v>
      </c>
      <c r="H41" s="4">
        <f t="shared" ref="H41" si="17">ROUND((G41*(1.23)),2)</f>
        <v>0</v>
      </c>
      <c r="I41" s="10"/>
      <c r="J41" s="10"/>
      <c r="K41" s="10"/>
      <c r="L41" s="10"/>
    </row>
    <row r="42" spans="1:12" ht="18" customHeight="1" thickBot="1" x14ac:dyDescent="0.3">
      <c r="A42" s="99"/>
      <c r="B42" s="14">
        <v>10</v>
      </c>
      <c r="C42" s="15" t="s">
        <v>17</v>
      </c>
      <c r="D42" s="15" t="s">
        <v>7</v>
      </c>
      <c r="E42" s="16">
        <v>947</v>
      </c>
      <c r="F42" s="63"/>
      <c r="G42" s="17">
        <f t="shared" si="12"/>
        <v>0</v>
      </c>
      <c r="H42" s="17">
        <f t="shared" si="13"/>
        <v>0</v>
      </c>
      <c r="I42" s="10"/>
      <c r="J42" s="10"/>
      <c r="K42" s="10"/>
      <c r="L42" s="10"/>
    </row>
    <row r="43" spans="1:12" ht="18" customHeight="1" thickTop="1" thickBot="1" x14ac:dyDescent="0.3">
      <c r="A43" s="110" t="s">
        <v>40</v>
      </c>
      <c r="B43" s="111"/>
      <c r="C43" s="111"/>
      <c r="D43" s="111"/>
      <c r="E43" s="111"/>
      <c r="F43" s="112"/>
      <c r="G43" s="22">
        <f>SUM(G33:G42)</f>
        <v>0</v>
      </c>
      <c r="H43" s="22">
        <f>SUM(H33:H42)</f>
        <v>0</v>
      </c>
      <c r="I43" s="10"/>
      <c r="J43" s="10"/>
      <c r="K43" s="10"/>
      <c r="L43" s="10"/>
    </row>
    <row r="44" spans="1:12" ht="26.25" customHeight="1" thickTop="1" thickBot="1" x14ac:dyDescent="0.3">
      <c r="A44" s="113" t="s">
        <v>32</v>
      </c>
      <c r="B44" s="114"/>
      <c r="C44" s="114"/>
      <c r="D44" s="114"/>
      <c r="E44" s="114"/>
      <c r="F44" s="24" t="s">
        <v>41</v>
      </c>
      <c r="G44" s="23">
        <f>SUM(G21,G31,G43)</f>
        <v>0</v>
      </c>
      <c r="H44" s="23">
        <f>SUM(H21,H31,H43)</f>
        <v>0</v>
      </c>
    </row>
    <row r="45" spans="1:12" ht="14.4" thickTop="1" x14ac:dyDescent="0.25">
      <c r="F45" s="10"/>
    </row>
  </sheetData>
  <protectedRanges>
    <protectedRange sqref="F4:F43" name="Zakres1"/>
  </protectedRanges>
  <dataConsolidate/>
  <mergeCells count="15">
    <mergeCell ref="A1:H1"/>
    <mergeCell ref="A3:H3"/>
    <mergeCell ref="A21:F21"/>
    <mergeCell ref="A44:E44"/>
    <mergeCell ref="J3:J4"/>
    <mergeCell ref="A31:F31"/>
    <mergeCell ref="A32:H32"/>
    <mergeCell ref="A33:A42"/>
    <mergeCell ref="A43:F43"/>
    <mergeCell ref="K3:K4"/>
    <mergeCell ref="A5:A20"/>
    <mergeCell ref="A4:H4"/>
    <mergeCell ref="A22:H22"/>
    <mergeCell ref="A23:A30"/>
    <mergeCell ref="I3:I4"/>
  </mergeCells>
  <phoneticPr fontId="2" type="noConversion"/>
  <printOptions horizontalCentered="1"/>
  <pageMargins left="0.23622047244094491" right="0.23622047244094491" top="0.74803149606299213" bottom="0.35433070866141736" header="0.51181102362204722" footer="0.11811023622047245"/>
  <pageSetup paperSize="9" scale="80" orientation="landscape" r:id="rId1"/>
  <headerFooter alignWithMargins="0">
    <oddHeader>&amp;LZadanie nr 1. "Przebudowa ul. Stefańskiego w miejscowości Suchy Las, polegająca na budowie ścieżki rowerowej i chodnika"</oddHeader>
    <oddFooter>&amp;C&amp;"Calibri,Pogrubiony"Strona &amp;P</oddFooter>
  </headerFooter>
  <rowBreaks count="1" manualBreakCount="1">
    <brk id="2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33F0-4E4B-4572-BA17-FF1C50F8A26C}">
  <dimension ref="A1:L85"/>
  <sheetViews>
    <sheetView view="pageBreakPreview" zoomScale="85" zoomScaleNormal="100" zoomScaleSheetLayoutView="85" workbookViewId="0">
      <selection activeCell="C11" sqref="C11"/>
    </sheetView>
  </sheetViews>
  <sheetFormatPr defaultColWidth="9.109375" defaultRowHeight="13.8" x14ac:dyDescent="0.25"/>
  <cols>
    <col min="1" max="1" width="5.5546875" style="8" customWidth="1"/>
    <col min="2" max="2" width="4" style="7" customWidth="1"/>
    <col min="3" max="3" width="96.88671875" style="7" customWidth="1"/>
    <col min="4" max="4" width="6" style="7" customWidth="1"/>
    <col min="5" max="5" width="9.109375" style="9"/>
    <col min="6" max="6" width="17" style="7" customWidth="1"/>
    <col min="7" max="8" width="17" style="11" customWidth="1"/>
    <col min="9" max="10" width="12.6640625" style="7" customWidth="1"/>
    <col min="11" max="16384" width="9.109375" style="7"/>
  </cols>
  <sheetData>
    <row r="1" spans="1:12" s="5" customFormat="1" ht="52.8" customHeight="1" x14ac:dyDescent="0.25">
      <c r="A1" s="104" t="s">
        <v>152</v>
      </c>
      <c r="B1" s="105"/>
      <c r="C1" s="105"/>
      <c r="D1" s="105"/>
      <c r="E1" s="105"/>
      <c r="F1" s="105"/>
      <c r="G1" s="105"/>
      <c r="H1" s="106"/>
    </row>
    <row r="2" spans="1:12" s="6" customFormat="1" ht="27.6" x14ac:dyDescent="0.25">
      <c r="A2" s="18" t="s">
        <v>0</v>
      </c>
      <c r="B2" s="19"/>
      <c r="C2" s="19" t="s">
        <v>1</v>
      </c>
      <c r="D2" s="20" t="s">
        <v>14</v>
      </c>
      <c r="E2" s="21" t="s">
        <v>2</v>
      </c>
      <c r="F2" s="20" t="s">
        <v>3</v>
      </c>
      <c r="G2" s="21" t="s">
        <v>4</v>
      </c>
      <c r="H2" s="21" t="s">
        <v>5</v>
      </c>
    </row>
    <row r="3" spans="1:12" s="6" customFormat="1" ht="18" customHeight="1" x14ac:dyDescent="0.25">
      <c r="A3" s="107" t="s">
        <v>43</v>
      </c>
      <c r="B3" s="108"/>
      <c r="C3" s="108"/>
      <c r="D3" s="108"/>
      <c r="E3" s="108"/>
      <c r="F3" s="108"/>
      <c r="G3" s="108"/>
      <c r="H3" s="109"/>
      <c r="I3" s="103"/>
      <c r="J3" s="96"/>
      <c r="K3" s="96"/>
    </row>
    <row r="4" spans="1:12" ht="18" customHeight="1" x14ac:dyDescent="0.25">
      <c r="A4" s="100" t="s">
        <v>21</v>
      </c>
      <c r="B4" s="101"/>
      <c r="C4" s="101"/>
      <c r="D4" s="101"/>
      <c r="E4" s="101"/>
      <c r="F4" s="101"/>
      <c r="G4" s="101"/>
      <c r="H4" s="102"/>
      <c r="I4" s="103"/>
      <c r="J4" s="96"/>
      <c r="K4" s="96"/>
    </row>
    <row r="5" spans="1:12" ht="18" customHeight="1" x14ac:dyDescent="0.25">
      <c r="A5" s="97" t="s">
        <v>88</v>
      </c>
      <c r="B5" s="1">
        <v>1</v>
      </c>
      <c r="C5" s="2" t="s">
        <v>46</v>
      </c>
      <c r="D5" s="2" t="s">
        <v>6</v>
      </c>
      <c r="E5" s="3">
        <v>1</v>
      </c>
      <c r="F5" s="62"/>
      <c r="G5" s="4">
        <f>ROUND((E5*F5),2)</f>
        <v>0</v>
      </c>
      <c r="H5" s="4">
        <f>ROUND((G5*(1.23)),2)</f>
        <v>0</v>
      </c>
      <c r="I5" s="10"/>
      <c r="J5" s="10"/>
      <c r="K5" s="10"/>
      <c r="L5" s="10"/>
    </row>
    <row r="6" spans="1:12" ht="18" customHeight="1" x14ac:dyDescent="0.25">
      <c r="A6" s="98"/>
      <c r="B6" s="1">
        <v>2</v>
      </c>
      <c r="C6" s="2" t="s">
        <v>45</v>
      </c>
      <c r="D6" s="2" t="s">
        <v>6</v>
      </c>
      <c r="E6" s="3">
        <v>1</v>
      </c>
      <c r="F6" s="62"/>
      <c r="G6" s="4">
        <f t="shared" ref="G6:G21" si="0">ROUND((E6*F6),2)</f>
        <v>0</v>
      </c>
      <c r="H6" s="4">
        <f t="shared" ref="H6:H21" si="1">ROUND((G6*(1.23)),2)</f>
        <v>0</v>
      </c>
      <c r="I6" s="10"/>
      <c r="J6" s="10"/>
      <c r="K6" s="10"/>
      <c r="L6" s="10"/>
    </row>
    <row r="7" spans="1:12" ht="18" customHeight="1" x14ac:dyDescent="0.25">
      <c r="A7" s="98"/>
      <c r="B7" s="1">
        <v>3</v>
      </c>
      <c r="C7" s="2" t="s">
        <v>11</v>
      </c>
      <c r="D7" s="2" t="s">
        <v>8</v>
      </c>
      <c r="E7" s="3">
        <v>24</v>
      </c>
      <c r="F7" s="62"/>
      <c r="G7" s="4">
        <f t="shared" si="0"/>
        <v>0</v>
      </c>
      <c r="H7" s="4">
        <f t="shared" si="1"/>
        <v>0</v>
      </c>
      <c r="I7" s="10"/>
      <c r="J7" s="10"/>
      <c r="K7" s="10"/>
      <c r="L7" s="10"/>
    </row>
    <row r="8" spans="1:12" ht="18" customHeight="1" x14ac:dyDescent="0.25">
      <c r="A8" s="98"/>
      <c r="B8" s="1">
        <v>4</v>
      </c>
      <c r="C8" s="2" t="s">
        <v>20</v>
      </c>
      <c r="D8" s="2" t="s">
        <v>7</v>
      </c>
      <c r="E8" s="3">
        <v>5467</v>
      </c>
      <c r="F8" s="62"/>
      <c r="G8" s="4">
        <f t="shared" si="0"/>
        <v>0</v>
      </c>
      <c r="H8" s="4">
        <f t="shared" si="1"/>
        <v>0</v>
      </c>
      <c r="I8" s="10"/>
      <c r="J8" s="10"/>
      <c r="K8" s="10"/>
      <c r="L8" s="10"/>
    </row>
    <row r="9" spans="1:12" ht="18" customHeight="1" x14ac:dyDescent="0.25">
      <c r="A9" s="98"/>
      <c r="B9" s="1">
        <v>5</v>
      </c>
      <c r="C9" s="2" t="s">
        <v>16</v>
      </c>
      <c r="D9" s="2" t="s">
        <v>9</v>
      </c>
      <c r="E9" s="3">
        <v>2250</v>
      </c>
      <c r="F9" s="62"/>
      <c r="G9" s="4">
        <f t="shared" si="0"/>
        <v>0</v>
      </c>
      <c r="H9" s="4">
        <f t="shared" si="1"/>
        <v>0</v>
      </c>
      <c r="I9" s="10"/>
      <c r="J9" s="10"/>
      <c r="K9" s="10"/>
      <c r="L9" s="10"/>
    </row>
    <row r="10" spans="1:12" ht="18" customHeight="1" x14ac:dyDescent="0.25">
      <c r="A10" s="98"/>
      <c r="B10" s="1">
        <v>6</v>
      </c>
      <c r="C10" s="29" t="s">
        <v>15</v>
      </c>
      <c r="D10" s="29" t="s">
        <v>9</v>
      </c>
      <c r="E10" s="30">
        <v>125.5</v>
      </c>
      <c r="F10" s="62"/>
      <c r="G10" s="4">
        <f t="shared" si="0"/>
        <v>0</v>
      </c>
      <c r="H10" s="4">
        <f t="shared" si="1"/>
        <v>0</v>
      </c>
      <c r="I10" s="10"/>
      <c r="J10" s="10"/>
      <c r="K10" s="10"/>
      <c r="L10" s="10"/>
    </row>
    <row r="11" spans="1:12" ht="18" customHeight="1" x14ac:dyDescent="0.25">
      <c r="A11" s="98"/>
      <c r="B11" s="1">
        <v>7</v>
      </c>
      <c r="C11" s="2" t="s">
        <v>23</v>
      </c>
      <c r="D11" s="2" t="s">
        <v>7</v>
      </c>
      <c r="E11" s="3">
        <v>2222</v>
      </c>
      <c r="F11" s="62"/>
      <c r="G11" s="4">
        <f t="shared" si="0"/>
        <v>0</v>
      </c>
      <c r="H11" s="4">
        <f t="shared" si="1"/>
        <v>0</v>
      </c>
      <c r="I11" s="10"/>
      <c r="J11" s="10"/>
      <c r="K11" s="10"/>
      <c r="L11" s="10"/>
    </row>
    <row r="12" spans="1:12" ht="18" customHeight="1" x14ac:dyDescent="0.25">
      <c r="A12" s="98"/>
      <c r="B12" s="1">
        <v>8</v>
      </c>
      <c r="C12" s="2" t="s">
        <v>50</v>
      </c>
      <c r="D12" s="2" t="s">
        <v>7</v>
      </c>
      <c r="E12" s="3">
        <v>1792</v>
      </c>
      <c r="F12" s="62"/>
      <c r="G12" s="4">
        <f t="shared" si="0"/>
        <v>0</v>
      </c>
      <c r="H12" s="4">
        <f t="shared" si="1"/>
        <v>0</v>
      </c>
      <c r="I12" s="10"/>
      <c r="J12" s="10"/>
      <c r="K12" s="10"/>
      <c r="L12" s="10"/>
    </row>
    <row r="13" spans="1:12" ht="18" customHeight="1" x14ac:dyDescent="0.25">
      <c r="A13" s="98"/>
      <c r="B13" s="1">
        <v>9</v>
      </c>
      <c r="C13" s="2" t="s">
        <v>51</v>
      </c>
      <c r="D13" s="2" t="s">
        <v>7</v>
      </c>
      <c r="E13" s="3">
        <v>430</v>
      </c>
      <c r="F13" s="62"/>
      <c r="G13" s="4">
        <f t="shared" si="0"/>
        <v>0</v>
      </c>
      <c r="H13" s="4">
        <f t="shared" si="1"/>
        <v>0</v>
      </c>
      <c r="I13" s="10"/>
      <c r="J13" s="10"/>
      <c r="K13" s="10"/>
      <c r="L13" s="10"/>
    </row>
    <row r="14" spans="1:12" ht="18" customHeight="1" x14ac:dyDescent="0.25">
      <c r="A14" s="98"/>
      <c r="B14" s="1">
        <v>10</v>
      </c>
      <c r="C14" s="2" t="s">
        <v>52</v>
      </c>
      <c r="D14" s="2" t="s">
        <v>7</v>
      </c>
      <c r="E14" s="3">
        <v>1792</v>
      </c>
      <c r="F14" s="62"/>
      <c r="G14" s="4">
        <f t="shared" si="0"/>
        <v>0</v>
      </c>
      <c r="H14" s="4">
        <f t="shared" si="1"/>
        <v>0</v>
      </c>
      <c r="I14" s="10"/>
      <c r="J14" s="10"/>
      <c r="K14" s="10"/>
      <c r="L14" s="10"/>
    </row>
    <row r="15" spans="1:12" ht="18" customHeight="1" x14ac:dyDescent="0.25">
      <c r="A15" s="98"/>
      <c r="B15" s="1">
        <v>11</v>
      </c>
      <c r="C15" s="2" t="s">
        <v>53</v>
      </c>
      <c r="D15" s="2" t="s">
        <v>7</v>
      </c>
      <c r="E15" s="3">
        <v>430</v>
      </c>
      <c r="F15" s="62"/>
      <c r="G15" s="4">
        <f t="shared" si="0"/>
        <v>0</v>
      </c>
      <c r="H15" s="4">
        <f t="shared" si="1"/>
        <v>0</v>
      </c>
      <c r="I15" s="10"/>
      <c r="J15" s="10"/>
      <c r="K15" s="10"/>
      <c r="L15" s="10"/>
    </row>
    <row r="16" spans="1:12" ht="18" customHeight="1" x14ac:dyDescent="0.25">
      <c r="A16" s="98"/>
      <c r="B16" s="1">
        <v>12</v>
      </c>
      <c r="C16" s="2" t="s">
        <v>54</v>
      </c>
      <c r="D16" s="2" t="s">
        <v>7</v>
      </c>
      <c r="E16" s="3">
        <v>2222</v>
      </c>
      <c r="F16" s="62"/>
      <c r="G16" s="4">
        <f t="shared" si="0"/>
        <v>0</v>
      </c>
      <c r="H16" s="4">
        <f t="shared" si="1"/>
        <v>0</v>
      </c>
      <c r="I16" s="10"/>
      <c r="J16" s="10"/>
      <c r="K16" s="10"/>
      <c r="L16" s="10"/>
    </row>
    <row r="17" spans="1:12" ht="18" customHeight="1" x14ac:dyDescent="0.25">
      <c r="A17" s="98"/>
      <c r="B17" s="1">
        <v>13</v>
      </c>
      <c r="C17" s="2" t="s">
        <v>49</v>
      </c>
      <c r="D17" s="2" t="s">
        <v>7</v>
      </c>
      <c r="E17" s="3">
        <v>2222</v>
      </c>
      <c r="F17" s="62"/>
      <c r="G17" s="4">
        <f t="shared" si="0"/>
        <v>0</v>
      </c>
      <c r="H17" s="4">
        <f t="shared" si="1"/>
        <v>0</v>
      </c>
      <c r="I17" s="10"/>
      <c r="J17" s="10"/>
      <c r="K17" s="10"/>
      <c r="L17" s="10"/>
    </row>
    <row r="18" spans="1:12" ht="18" customHeight="1" x14ac:dyDescent="0.25">
      <c r="A18" s="98"/>
      <c r="B18" s="1">
        <v>14</v>
      </c>
      <c r="C18" s="29" t="s">
        <v>17</v>
      </c>
      <c r="D18" s="29" t="s">
        <v>7</v>
      </c>
      <c r="E18" s="30">
        <v>3245</v>
      </c>
      <c r="F18" s="62"/>
      <c r="G18" s="4">
        <f t="shared" si="0"/>
        <v>0</v>
      </c>
      <c r="H18" s="4">
        <f t="shared" si="1"/>
        <v>0</v>
      </c>
      <c r="I18" s="10"/>
      <c r="J18" s="10"/>
      <c r="K18" s="10"/>
      <c r="L18" s="10"/>
    </row>
    <row r="19" spans="1:12" ht="18" customHeight="1" x14ac:dyDescent="0.25">
      <c r="A19" s="98"/>
      <c r="B19" s="1">
        <v>15</v>
      </c>
      <c r="C19" s="29" t="s">
        <v>67</v>
      </c>
      <c r="D19" s="29" t="s">
        <v>6</v>
      </c>
      <c r="E19" s="30">
        <v>1</v>
      </c>
      <c r="F19" s="62"/>
      <c r="G19" s="4">
        <f t="shared" ref="G19:G20" si="2">ROUND((E19*F19),2)</f>
        <v>0</v>
      </c>
      <c r="H19" s="4">
        <f t="shared" ref="H19:H20" si="3">ROUND((G19*(1.23)),2)</f>
        <v>0</v>
      </c>
      <c r="I19" s="10"/>
      <c r="J19" s="10"/>
      <c r="K19" s="10"/>
      <c r="L19" s="10"/>
    </row>
    <row r="20" spans="1:12" ht="18" customHeight="1" x14ac:dyDescent="0.25">
      <c r="A20" s="98"/>
      <c r="B20" s="1">
        <v>16</v>
      </c>
      <c r="C20" s="29" t="s">
        <v>68</v>
      </c>
      <c r="D20" s="29" t="s">
        <v>6</v>
      </c>
      <c r="E20" s="30">
        <v>1</v>
      </c>
      <c r="F20" s="62"/>
      <c r="G20" s="4">
        <f t="shared" si="2"/>
        <v>0</v>
      </c>
      <c r="H20" s="4">
        <f t="shared" si="3"/>
        <v>0</v>
      </c>
      <c r="I20" s="10"/>
      <c r="J20" s="10"/>
      <c r="K20" s="10"/>
      <c r="L20" s="10"/>
    </row>
    <row r="21" spans="1:12" ht="18" customHeight="1" thickBot="1" x14ac:dyDescent="0.3">
      <c r="A21" s="99"/>
      <c r="B21" s="14">
        <v>17</v>
      </c>
      <c r="C21" s="31" t="s">
        <v>55</v>
      </c>
      <c r="D21" s="31" t="s">
        <v>6</v>
      </c>
      <c r="E21" s="32">
        <v>1</v>
      </c>
      <c r="F21" s="64"/>
      <c r="G21" s="28">
        <f t="shared" si="0"/>
        <v>0</v>
      </c>
      <c r="H21" s="28">
        <f t="shared" si="1"/>
        <v>0</v>
      </c>
      <c r="I21" s="10"/>
      <c r="J21" s="10"/>
      <c r="K21" s="10"/>
      <c r="L21" s="10"/>
    </row>
    <row r="22" spans="1:12" ht="18" customHeight="1" thickTop="1" thickBot="1" x14ac:dyDescent="0.3">
      <c r="A22" s="110" t="s">
        <v>22</v>
      </c>
      <c r="B22" s="111"/>
      <c r="C22" s="111"/>
      <c r="D22" s="111"/>
      <c r="E22" s="111"/>
      <c r="F22" s="112"/>
      <c r="G22" s="22">
        <f>SUM(G5:G21)</f>
        <v>0</v>
      </c>
      <c r="H22" s="22">
        <f>SUM(H5:H21)</f>
        <v>0</v>
      </c>
      <c r="I22" s="10"/>
      <c r="J22" s="10"/>
      <c r="K22" s="10"/>
      <c r="L22" s="10"/>
    </row>
    <row r="23" spans="1:12" ht="18" customHeight="1" thickTop="1" x14ac:dyDescent="0.25">
      <c r="A23" s="100" t="s">
        <v>29</v>
      </c>
      <c r="B23" s="101"/>
      <c r="C23" s="101"/>
      <c r="D23" s="101"/>
      <c r="E23" s="101"/>
      <c r="F23" s="101"/>
      <c r="G23" s="101"/>
      <c r="H23" s="102"/>
      <c r="I23" s="10"/>
      <c r="J23" s="10"/>
      <c r="K23" s="10"/>
      <c r="L23" s="10"/>
    </row>
    <row r="24" spans="1:12" ht="18" customHeight="1" x14ac:dyDescent="0.25">
      <c r="A24" s="97" t="s">
        <v>89</v>
      </c>
      <c r="B24" s="1">
        <v>1</v>
      </c>
      <c r="C24" s="2" t="s">
        <v>45</v>
      </c>
      <c r="D24" s="2" t="s">
        <v>6</v>
      </c>
      <c r="E24" s="3">
        <v>1</v>
      </c>
      <c r="F24" s="62"/>
      <c r="G24" s="4">
        <f>ROUND((E24*F24),2)</f>
        <v>0</v>
      </c>
      <c r="H24" s="4">
        <f>ROUND((G24*(1.23)),2)</f>
        <v>0</v>
      </c>
      <c r="I24" s="10"/>
      <c r="J24" s="10"/>
      <c r="K24" s="10"/>
      <c r="L24" s="10"/>
    </row>
    <row r="25" spans="1:12" ht="18" customHeight="1" x14ac:dyDescent="0.25">
      <c r="A25" s="98"/>
      <c r="B25" s="1">
        <v>2</v>
      </c>
      <c r="C25" s="2" t="s">
        <v>20</v>
      </c>
      <c r="D25" s="2" t="s">
        <v>7</v>
      </c>
      <c r="E25" s="3">
        <v>820</v>
      </c>
      <c r="F25" s="62"/>
      <c r="G25" s="4">
        <f t="shared" ref="G25:G30" si="4">ROUND((E25*F25),2)</f>
        <v>0</v>
      </c>
      <c r="H25" s="4">
        <f t="shared" ref="H25:H30" si="5">ROUND((G25*(1.23)),2)</f>
        <v>0</v>
      </c>
      <c r="I25" s="10"/>
      <c r="J25" s="10"/>
      <c r="K25" s="10"/>
      <c r="L25" s="10"/>
    </row>
    <row r="26" spans="1:12" ht="18" customHeight="1" x14ac:dyDescent="0.25">
      <c r="A26" s="98"/>
      <c r="B26" s="1">
        <v>3</v>
      </c>
      <c r="C26" s="29" t="s">
        <v>33</v>
      </c>
      <c r="D26" s="29" t="s">
        <v>9</v>
      </c>
      <c r="E26" s="30">
        <v>500</v>
      </c>
      <c r="F26" s="62"/>
      <c r="G26" s="4">
        <f t="shared" si="4"/>
        <v>0</v>
      </c>
      <c r="H26" s="4">
        <f t="shared" si="5"/>
        <v>0</v>
      </c>
      <c r="I26" s="10"/>
      <c r="J26" s="10"/>
      <c r="K26" s="10"/>
      <c r="L26" s="10"/>
    </row>
    <row r="27" spans="1:12" ht="18" customHeight="1" x14ac:dyDescent="0.25">
      <c r="A27" s="98"/>
      <c r="B27" s="1">
        <v>4</v>
      </c>
      <c r="C27" s="2" t="s">
        <v>23</v>
      </c>
      <c r="D27" s="2" t="s">
        <v>7</v>
      </c>
      <c r="E27" s="3">
        <v>820</v>
      </c>
      <c r="F27" s="62"/>
      <c r="G27" s="4">
        <f t="shared" si="4"/>
        <v>0</v>
      </c>
      <c r="H27" s="4">
        <f t="shared" si="5"/>
        <v>0</v>
      </c>
      <c r="I27" s="10"/>
      <c r="J27" s="10"/>
      <c r="K27" s="10"/>
      <c r="L27" s="10"/>
    </row>
    <row r="28" spans="1:12" ht="18" customHeight="1" x14ac:dyDescent="0.25">
      <c r="A28" s="98"/>
      <c r="B28" s="1">
        <v>5</v>
      </c>
      <c r="C28" s="2" t="s">
        <v>56</v>
      </c>
      <c r="D28" s="2" t="s">
        <v>7</v>
      </c>
      <c r="E28" s="3">
        <v>820</v>
      </c>
      <c r="F28" s="62"/>
      <c r="G28" s="4">
        <f t="shared" si="4"/>
        <v>0</v>
      </c>
      <c r="H28" s="4">
        <f t="shared" si="5"/>
        <v>0</v>
      </c>
      <c r="I28" s="10"/>
      <c r="J28" s="10"/>
      <c r="K28" s="10"/>
      <c r="L28" s="10"/>
    </row>
    <row r="29" spans="1:12" ht="18" customHeight="1" x14ac:dyDescent="0.25">
      <c r="A29" s="98"/>
      <c r="B29" s="1">
        <v>6</v>
      </c>
      <c r="C29" s="2" t="s">
        <v>57</v>
      </c>
      <c r="D29" s="2" t="s">
        <v>7</v>
      </c>
      <c r="E29" s="3">
        <v>820</v>
      </c>
      <c r="F29" s="62"/>
      <c r="G29" s="4">
        <f t="shared" si="4"/>
        <v>0</v>
      </c>
      <c r="H29" s="4">
        <f t="shared" si="5"/>
        <v>0</v>
      </c>
      <c r="I29" s="10"/>
      <c r="J29" s="10"/>
      <c r="K29" s="10"/>
      <c r="L29" s="10"/>
    </row>
    <row r="30" spans="1:12" ht="18" customHeight="1" thickBot="1" x14ac:dyDescent="0.3">
      <c r="A30" s="99"/>
      <c r="B30" s="14">
        <v>7</v>
      </c>
      <c r="C30" s="15" t="s">
        <v>34</v>
      </c>
      <c r="D30" s="15" t="s">
        <v>7</v>
      </c>
      <c r="E30" s="16">
        <v>820</v>
      </c>
      <c r="F30" s="63"/>
      <c r="G30" s="17">
        <f t="shared" si="4"/>
        <v>0</v>
      </c>
      <c r="H30" s="17">
        <f t="shared" si="5"/>
        <v>0</v>
      </c>
      <c r="I30" s="10"/>
      <c r="J30" s="10"/>
      <c r="K30" s="10"/>
      <c r="L30" s="10"/>
    </row>
    <row r="31" spans="1:12" ht="18" customHeight="1" thickTop="1" thickBot="1" x14ac:dyDescent="0.3">
      <c r="A31" s="110" t="s">
        <v>30</v>
      </c>
      <c r="B31" s="111"/>
      <c r="C31" s="111"/>
      <c r="D31" s="111"/>
      <c r="E31" s="111"/>
      <c r="F31" s="112"/>
      <c r="G31" s="22">
        <f>SUM(G24:G30)</f>
        <v>0</v>
      </c>
      <c r="H31" s="22">
        <f>SUM(H24:H30)</f>
        <v>0</v>
      </c>
      <c r="I31" s="10"/>
      <c r="J31" s="10"/>
      <c r="K31" s="10"/>
      <c r="L31" s="10"/>
    </row>
    <row r="32" spans="1:12" ht="18" customHeight="1" thickTop="1" x14ac:dyDescent="0.25">
      <c r="A32" s="115" t="s">
        <v>36</v>
      </c>
      <c r="B32" s="116"/>
      <c r="C32" s="116"/>
      <c r="D32" s="116"/>
      <c r="E32" s="116"/>
      <c r="F32" s="116"/>
      <c r="G32" s="116"/>
      <c r="H32" s="117"/>
      <c r="I32" s="10"/>
      <c r="J32" s="10"/>
      <c r="K32" s="10"/>
      <c r="L32" s="10"/>
    </row>
    <row r="33" spans="1:12" ht="18" customHeight="1" x14ac:dyDescent="0.25">
      <c r="A33" s="97" t="s">
        <v>90</v>
      </c>
      <c r="B33" s="1">
        <v>1</v>
      </c>
      <c r="C33" s="2" t="s">
        <v>45</v>
      </c>
      <c r="D33" s="2" t="s">
        <v>6</v>
      </c>
      <c r="E33" s="3">
        <v>1</v>
      </c>
      <c r="F33" s="62"/>
      <c r="G33" s="4">
        <f>ROUND((E33*F33),2)</f>
        <v>0</v>
      </c>
      <c r="H33" s="4">
        <f>ROUND((G33*(1.23)),2)</f>
        <v>0</v>
      </c>
      <c r="I33" s="10"/>
      <c r="J33" s="10"/>
      <c r="K33" s="10"/>
      <c r="L33" s="10"/>
    </row>
    <row r="34" spans="1:12" ht="18" customHeight="1" x14ac:dyDescent="0.25">
      <c r="A34" s="98"/>
      <c r="B34" s="1">
        <v>2</v>
      </c>
      <c r="C34" s="2" t="s">
        <v>20</v>
      </c>
      <c r="D34" s="2" t="s">
        <v>7</v>
      </c>
      <c r="E34" s="3">
        <v>495.5</v>
      </c>
      <c r="F34" s="62"/>
      <c r="G34" s="4">
        <f t="shared" ref="G34:G39" si="6">ROUND((E34*F34),2)</f>
        <v>0</v>
      </c>
      <c r="H34" s="4">
        <f t="shared" ref="H34:H39" si="7">ROUND((G34*(1.23)),2)</f>
        <v>0</v>
      </c>
      <c r="I34" s="10"/>
      <c r="J34" s="10"/>
      <c r="K34" s="10"/>
      <c r="L34" s="10"/>
    </row>
    <row r="35" spans="1:12" ht="18" customHeight="1" x14ac:dyDescent="0.25">
      <c r="A35" s="98"/>
      <c r="B35" s="1">
        <v>3</v>
      </c>
      <c r="C35" s="2" t="s">
        <v>16</v>
      </c>
      <c r="D35" s="2" t="s">
        <v>9</v>
      </c>
      <c r="E35" s="3">
        <v>100</v>
      </c>
      <c r="F35" s="62"/>
      <c r="G35" s="4">
        <f t="shared" si="6"/>
        <v>0</v>
      </c>
      <c r="H35" s="4">
        <f t="shared" si="7"/>
        <v>0</v>
      </c>
      <c r="I35" s="10"/>
      <c r="J35" s="10"/>
      <c r="K35" s="10"/>
      <c r="L35" s="10"/>
    </row>
    <row r="36" spans="1:12" ht="18" customHeight="1" x14ac:dyDescent="0.25">
      <c r="A36" s="98"/>
      <c r="B36" s="1">
        <v>4</v>
      </c>
      <c r="C36" s="2" t="s">
        <v>23</v>
      </c>
      <c r="D36" s="2" t="s">
        <v>7</v>
      </c>
      <c r="E36" s="3">
        <v>495.5</v>
      </c>
      <c r="F36" s="62"/>
      <c r="G36" s="4">
        <f t="shared" si="6"/>
        <v>0</v>
      </c>
      <c r="H36" s="4">
        <f t="shared" si="7"/>
        <v>0</v>
      </c>
      <c r="I36" s="10"/>
      <c r="J36" s="10"/>
      <c r="K36" s="10"/>
      <c r="L36" s="10"/>
    </row>
    <row r="37" spans="1:12" ht="18" customHeight="1" x14ac:dyDescent="0.25">
      <c r="A37" s="98"/>
      <c r="B37" s="1">
        <v>5</v>
      </c>
      <c r="C37" s="2" t="s">
        <v>58</v>
      </c>
      <c r="D37" s="2" t="s">
        <v>7</v>
      </c>
      <c r="E37" s="3">
        <v>495.5</v>
      </c>
      <c r="F37" s="62"/>
      <c r="G37" s="4">
        <f t="shared" si="6"/>
        <v>0</v>
      </c>
      <c r="H37" s="4">
        <f t="shared" si="7"/>
        <v>0</v>
      </c>
      <c r="I37" s="10"/>
      <c r="J37" s="10"/>
      <c r="K37" s="10"/>
      <c r="L37" s="10"/>
    </row>
    <row r="38" spans="1:12" ht="18" customHeight="1" x14ac:dyDescent="0.25">
      <c r="A38" s="98"/>
      <c r="B38" s="1">
        <v>6</v>
      </c>
      <c r="C38" s="2" t="s">
        <v>59</v>
      </c>
      <c r="D38" s="2" t="s">
        <v>7</v>
      </c>
      <c r="E38" s="3">
        <v>495.5</v>
      </c>
      <c r="F38" s="62"/>
      <c r="G38" s="4">
        <f t="shared" si="6"/>
        <v>0</v>
      </c>
      <c r="H38" s="4">
        <f t="shared" si="7"/>
        <v>0</v>
      </c>
      <c r="I38" s="10"/>
      <c r="J38" s="10"/>
      <c r="K38" s="10"/>
      <c r="L38" s="10"/>
    </row>
    <row r="39" spans="1:12" ht="18" customHeight="1" thickBot="1" x14ac:dyDescent="0.3">
      <c r="A39" s="99"/>
      <c r="B39" s="14">
        <v>7</v>
      </c>
      <c r="C39" s="15" t="s">
        <v>38</v>
      </c>
      <c r="D39" s="15" t="s">
        <v>35</v>
      </c>
      <c r="E39" s="16">
        <v>495.5</v>
      </c>
      <c r="F39" s="63"/>
      <c r="G39" s="17">
        <f t="shared" si="6"/>
        <v>0</v>
      </c>
      <c r="H39" s="17">
        <f t="shared" si="7"/>
        <v>0</v>
      </c>
      <c r="I39" s="10"/>
      <c r="J39" s="10"/>
      <c r="K39" s="10"/>
      <c r="L39" s="10"/>
    </row>
    <row r="40" spans="1:12" ht="18" customHeight="1" thickTop="1" thickBot="1" x14ac:dyDescent="0.3">
      <c r="A40" s="118" t="s">
        <v>40</v>
      </c>
      <c r="B40" s="119"/>
      <c r="C40" s="119"/>
      <c r="D40" s="119"/>
      <c r="E40" s="119"/>
      <c r="F40" s="120"/>
      <c r="G40" s="22">
        <f>SUM(G33:G39)</f>
        <v>0</v>
      </c>
      <c r="H40" s="22">
        <f>SUM(H33:H39)</f>
        <v>0</v>
      </c>
      <c r="I40" s="10"/>
      <c r="J40" s="10"/>
      <c r="K40" s="10"/>
      <c r="L40" s="10"/>
    </row>
    <row r="41" spans="1:12" ht="18" customHeight="1" thickTop="1" x14ac:dyDescent="0.25">
      <c r="A41" s="115" t="s">
        <v>65</v>
      </c>
      <c r="B41" s="116"/>
      <c r="C41" s="116"/>
      <c r="D41" s="116"/>
      <c r="E41" s="116"/>
      <c r="F41" s="116"/>
      <c r="G41" s="116"/>
      <c r="H41" s="117"/>
    </row>
    <row r="42" spans="1:12" ht="18" customHeight="1" x14ac:dyDescent="0.25">
      <c r="A42" s="97" t="s">
        <v>91</v>
      </c>
      <c r="B42" s="1">
        <v>1</v>
      </c>
      <c r="C42" s="2" t="s">
        <v>45</v>
      </c>
      <c r="D42" s="2" t="s">
        <v>6</v>
      </c>
      <c r="E42" s="3">
        <v>1</v>
      </c>
      <c r="F42" s="62"/>
      <c r="G42" s="4">
        <f>ROUND((E42*F42),2)</f>
        <v>0</v>
      </c>
      <c r="H42" s="4">
        <f>ROUND((G42*(1.23)),2)</f>
        <v>0</v>
      </c>
    </row>
    <row r="43" spans="1:12" ht="18" customHeight="1" x14ac:dyDescent="0.25">
      <c r="A43" s="98"/>
      <c r="B43" s="1">
        <v>2</v>
      </c>
      <c r="C43" s="2" t="s">
        <v>20</v>
      </c>
      <c r="D43" s="2" t="s">
        <v>7</v>
      </c>
      <c r="E43" s="3">
        <v>214</v>
      </c>
      <c r="F43" s="62"/>
      <c r="G43" s="4">
        <f t="shared" ref="G43:G50" si="8">ROUND((E43*F43),2)</f>
        <v>0</v>
      </c>
      <c r="H43" s="4">
        <f t="shared" ref="H43:H50" si="9">ROUND((G43*(1.23)),2)</f>
        <v>0</v>
      </c>
    </row>
    <row r="44" spans="1:12" ht="18" customHeight="1" x14ac:dyDescent="0.25">
      <c r="A44" s="98"/>
      <c r="B44" s="1">
        <v>3</v>
      </c>
      <c r="C44" s="2" t="s">
        <v>33</v>
      </c>
      <c r="D44" s="2" t="s">
        <v>9</v>
      </c>
      <c r="E44" s="3">
        <v>94.5</v>
      </c>
      <c r="F44" s="62"/>
      <c r="G44" s="4">
        <f t="shared" si="8"/>
        <v>0</v>
      </c>
      <c r="H44" s="4">
        <f t="shared" si="9"/>
        <v>0</v>
      </c>
    </row>
    <row r="45" spans="1:12" ht="18" customHeight="1" x14ac:dyDescent="0.25">
      <c r="A45" s="98"/>
      <c r="B45" s="1">
        <v>4</v>
      </c>
      <c r="C45" s="2" t="s">
        <v>60</v>
      </c>
      <c r="D45" s="2" t="s">
        <v>9</v>
      </c>
      <c r="E45" s="3">
        <v>119</v>
      </c>
      <c r="F45" s="62"/>
      <c r="G45" s="4">
        <f t="shared" si="8"/>
        <v>0</v>
      </c>
      <c r="H45" s="4">
        <f t="shared" si="9"/>
        <v>0</v>
      </c>
    </row>
    <row r="46" spans="1:12" ht="18" customHeight="1" x14ac:dyDescent="0.25">
      <c r="A46" s="98"/>
      <c r="B46" s="1">
        <v>5</v>
      </c>
      <c r="C46" s="2" t="s">
        <v>61</v>
      </c>
      <c r="D46" s="2" t="s">
        <v>9</v>
      </c>
      <c r="E46" s="3">
        <v>31</v>
      </c>
      <c r="F46" s="62"/>
      <c r="G46" s="4">
        <f t="shared" ref="G46" si="10">ROUND((E46*F46),2)</f>
        <v>0</v>
      </c>
      <c r="H46" s="4">
        <f t="shared" ref="H46" si="11">ROUND((G46*(1.23)),2)</f>
        <v>0</v>
      </c>
    </row>
    <row r="47" spans="1:12" ht="18" customHeight="1" x14ac:dyDescent="0.25">
      <c r="A47" s="98"/>
      <c r="B47" s="1">
        <v>6</v>
      </c>
      <c r="C47" s="2" t="s">
        <v>23</v>
      </c>
      <c r="D47" s="2" t="s">
        <v>7</v>
      </c>
      <c r="E47" s="3">
        <v>214</v>
      </c>
      <c r="F47" s="62"/>
      <c r="G47" s="4">
        <f t="shared" si="8"/>
        <v>0</v>
      </c>
      <c r="H47" s="4">
        <f t="shared" si="9"/>
        <v>0</v>
      </c>
    </row>
    <row r="48" spans="1:12" ht="18" customHeight="1" x14ac:dyDescent="0.25">
      <c r="A48" s="98"/>
      <c r="B48" s="1">
        <v>7</v>
      </c>
      <c r="C48" s="2" t="s">
        <v>62</v>
      </c>
      <c r="D48" s="2" t="s">
        <v>7</v>
      </c>
      <c r="E48" s="3">
        <v>214</v>
      </c>
      <c r="F48" s="62"/>
      <c r="G48" s="4">
        <f t="shared" si="8"/>
        <v>0</v>
      </c>
      <c r="H48" s="4">
        <f t="shared" si="9"/>
        <v>0</v>
      </c>
    </row>
    <row r="49" spans="1:8" ht="18" customHeight="1" x14ac:dyDescent="0.25">
      <c r="A49" s="98"/>
      <c r="B49" s="1">
        <v>8</v>
      </c>
      <c r="C49" s="2" t="s">
        <v>63</v>
      </c>
      <c r="D49" s="2" t="s">
        <v>7</v>
      </c>
      <c r="E49" s="3">
        <v>214</v>
      </c>
      <c r="F49" s="62"/>
      <c r="G49" s="4">
        <f t="shared" si="8"/>
        <v>0</v>
      </c>
      <c r="H49" s="4">
        <f t="shared" si="9"/>
        <v>0</v>
      </c>
    </row>
    <row r="50" spans="1:8" ht="18" customHeight="1" thickBot="1" x14ac:dyDescent="0.3">
      <c r="A50" s="99"/>
      <c r="B50" s="14">
        <v>9</v>
      </c>
      <c r="C50" s="15" t="s">
        <v>64</v>
      </c>
      <c r="D50" s="15" t="s">
        <v>7</v>
      </c>
      <c r="E50" s="16">
        <v>214</v>
      </c>
      <c r="F50" s="63"/>
      <c r="G50" s="17">
        <f t="shared" si="8"/>
        <v>0</v>
      </c>
      <c r="H50" s="17">
        <f t="shared" si="9"/>
        <v>0</v>
      </c>
    </row>
    <row r="51" spans="1:8" ht="18" customHeight="1" thickTop="1" thickBot="1" x14ac:dyDescent="0.3">
      <c r="A51" s="110" t="s">
        <v>66</v>
      </c>
      <c r="B51" s="111"/>
      <c r="C51" s="111"/>
      <c r="D51" s="111"/>
      <c r="E51" s="111"/>
      <c r="F51" s="112"/>
      <c r="G51" s="22">
        <f>SUM(G42:G50)</f>
        <v>0</v>
      </c>
      <c r="H51" s="22">
        <f>SUM(H42:H50)</f>
        <v>0</v>
      </c>
    </row>
    <row r="52" spans="1:8" ht="18" customHeight="1" thickTop="1" x14ac:dyDescent="0.25">
      <c r="A52" s="115" t="s">
        <v>69</v>
      </c>
      <c r="B52" s="116"/>
      <c r="C52" s="116"/>
      <c r="D52" s="116"/>
      <c r="E52" s="116"/>
      <c r="F52" s="116"/>
      <c r="G52" s="116"/>
      <c r="H52" s="117"/>
    </row>
    <row r="53" spans="1:8" ht="18" customHeight="1" x14ac:dyDescent="0.25">
      <c r="A53" s="97" t="s">
        <v>92</v>
      </c>
      <c r="B53" s="1">
        <v>1</v>
      </c>
      <c r="C53" s="2" t="s">
        <v>45</v>
      </c>
      <c r="D53" s="2" t="s">
        <v>6</v>
      </c>
      <c r="E53" s="3">
        <v>1</v>
      </c>
      <c r="F53" s="62"/>
      <c r="G53" s="4">
        <f>ROUND((E53*F53),2)</f>
        <v>0</v>
      </c>
      <c r="H53" s="4">
        <f>ROUND((G53*(1.23)),2)</f>
        <v>0</v>
      </c>
    </row>
    <row r="54" spans="1:8" ht="18" customHeight="1" x14ac:dyDescent="0.25">
      <c r="A54" s="98"/>
      <c r="B54" s="1">
        <v>2</v>
      </c>
      <c r="C54" s="2" t="s">
        <v>20</v>
      </c>
      <c r="D54" s="2" t="s">
        <v>7</v>
      </c>
      <c r="E54" s="3">
        <v>480</v>
      </c>
      <c r="F54" s="62"/>
      <c r="G54" s="4">
        <f t="shared" ref="G54:G67" si="12">ROUND((E54*F54),2)</f>
        <v>0</v>
      </c>
      <c r="H54" s="4">
        <f t="shared" ref="H54:H67" si="13">ROUND((G54*(1.23)),2)</f>
        <v>0</v>
      </c>
    </row>
    <row r="55" spans="1:8" ht="18" customHeight="1" x14ac:dyDescent="0.25">
      <c r="A55" s="98"/>
      <c r="B55" s="1">
        <v>3</v>
      </c>
      <c r="C55" s="2" t="s">
        <v>87</v>
      </c>
      <c r="D55" s="2" t="s">
        <v>8</v>
      </c>
      <c r="E55" s="3">
        <v>14</v>
      </c>
      <c r="F55" s="62"/>
      <c r="G55" s="4">
        <f t="shared" si="12"/>
        <v>0</v>
      </c>
      <c r="H55" s="4">
        <f t="shared" si="13"/>
        <v>0</v>
      </c>
    </row>
    <row r="56" spans="1:8" ht="18" customHeight="1" x14ac:dyDescent="0.25">
      <c r="A56" s="98"/>
      <c r="B56" s="1">
        <v>4</v>
      </c>
      <c r="C56" s="2" t="s">
        <v>84</v>
      </c>
      <c r="D56" s="2" t="s">
        <v>8</v>
      </c>
      <c r="E56" s="3">
        <v>1</v>
      </c>
      <c r="F56" s="62"/>
      <c r="G56" s="4">
        <f t="shared" ref="G56" si="14">ROUND((E56*F56),2)</f>
        <v>0</v>
      </c>
      <c r="H56" s="4">
        <f t="shared" ref="H56" si="15">ROUND((G56*(1.23)),2)</f>
        <v>0</v>
      </c>
    </row>
    <row r="57" spans="1:8" ht="18" customHeight="1" x14ac:dyDescent="0.25">
      <c r="A57" s="98"/>
      <c r="B57" s="1">
        <v>5</v>
      </c>
      <c r="C57" s="2" t="s">
        <v>83</v>
      </c>
      <c r="D57" s="2" t="s">
        <v>8</v>
      </c>
      <c r="E57" s="3">
        <v>9</v>
      </c>
      <c r="F57" s="62"/>
      <c r="G57" s="4">
        <f t="shared" si="12"/>
        <v>0</v>
      </c>
      <c r="H57" s="4">
        <f t="shared" si="13"/>
        <v>0</v>
      </c>
    </row>
    <row r="58" spans="1:8" ht="18" customHeight="1" x14ac:dyDescent="0.25">
      <c r="A58" s="98"/>
      <c r="B58" s="1">
        <v>6</v>
      </c>
      <c r="C58" s="2" t="s">
        <v>82</v>
      </c>
      <c r="D58" s="2" t="s">
        <v>8</v>
      </c>
      <c r="E58" s="3">
        <v>1</v>
      </c>
      <c r="F58" s="62"/>
      <c r="G58" s="4">
        <f t="shared" ref="G58:G60" si="16">ROUND((E58*F58),2)</f>
        <v>0</v>
      </c>
      <c r="H58" s="4">
        <f t="shared" ref="H58:H60" si="17">ROUND((G58*(1.23)),2)</f>
        <v>0</v>
      </c>
    </row>
    <row r="59" spans="1:8" ht="18" customHeight="1" x14ac:dyDescent="0.25">
      <c r="A59" s="98"/>
      <c r="B59" s="1">
        <v>7</v>
      </c>
      <c r="C59" s="2" t="s">
        <v>12</v>
      </c>
      <c r="D59" s="2" t="s">
        <v>8</v>
      </c>
      <c r="E59" s="3">
        <v>25</v>
      </c>
      <c r="F59" s="62"/>
      <c r="G59" s="4">
        <f t="shared" si="16"/>
        <v>0</v>
      </c>
      <c r="H59" s="4">
        <f t="shared" si="17"/>
        <v>0</v>
      </c>
    </row>
    <row r="60" spans="1:8" ht="18" customHeight="1" x14ac:dyDescent="0.25">
      <c r="A60" s="98"/>
      <c r="B60" s="1">
        <v>8</v>
      </c>
      <c r="C60" s="2" t="s">
        <v>86</v>
      </c>
      <c r="D60" s="2" t="s">
        <v>8</v>
      </c>
      <c r="E60" s="3">
        <v>37</v>
      </c>
      <c r="F60" s="62"/>
      <c r="G60" s="4">
        <f t="shared" si="16"/>
        <v>0</v>
      </c>
      <c r="H60" s="4">
        <f t="shared" si="17"/>
        <v>0</v>
      </c>
    </row>
    <row r="61" spans="1:8" ht="18" customHeight="1" x14ac:dyDescent="0.25">
      <c r="A61" s="98"/>
      <c r="B61" s="1">
        <v>9</v>
      </c>
      <c r="C61" s="2" t="s">
        <v>13</v>
      </c>
      <c r="D61" s="2" t="s">
        <v>9</v>
      </c>
      <c r="E61" s="3">
        <v>14</v>
      </c>
      <c r="F61" s="62"/>
      <c r="G61" s="4">
        <f t="shared" ref="G61:G63" si="18">ROUND((E61*F61),2)</f>
        <v>0</v>
      </c>
      <c r="H61" s="4">
        <f t="shared" ref="H61:H63" si="19">ROUND((G61*(1.23)),2)</f>
        <v>0</v>
      </c>
    </row>
    <row r="62" spans="1:8" ht="18" customHeight="1" x14ac:dyDescent="0.25">
      <c r="A62" s="98"/>
      <c r="B62" s="1">
        <v>10</v>
      </c>
      <c r="C62" s="2" t="s">
        <v>85</v>
      </c>
      <c r="D62" s="2" t="s">
        <v>9</v>
      </c>
      <c r="E62" s="3">
        <v>209</v>
      </c>
      <c r="F62" s="62"/>
      <c r="G62" s="4">
        <f t="shared" si="18"/>
        <v>0</v>
      </c>
      <c r="H62" s="4">
        <f t="shared" si="19"/>
        <v>0</v>
      </c>
    </row>
    <row r="63" spans="1:8" ht="18" customHeight="1" x14ac:dyDescent="0.25">
      <c r="A63" s="98"/>
      <c r="B63" s="1">
        <v>11</v>
      </c>
      <c r="C63" s="2" t="s">
        <v>10</v>
      </c>
      <c r="D63" s="2" t="s">
        <v>9</v>
      </c>
      <c r="E63" s="3">
        <v>158</v>
      </c>
      <c r="F63" s="62"/>
      <c r="G63" s="4">
        <f t="shared" si="18"/>
        <v>0</v>
      </c>
      <c r="H63" s="4">
        <f t="shared" si="19"/>
        <v>0</v>
      </c>
    </row>
    <row r="64" spans="1:8" ht="18" customHeight="1" x14ac:dyDescent="0.25">
      <c r="A64" s="98"/>
      <c r="B64" s="1">
        <v>12</v>
      </c>
      <c r="C64" s="29" t="s">
        <v>62</v>
      </c>
      <c r="D64" s="2" t="s">
        <v>7</v>
      </c>
      <c r="E64" s="3">
        <v>480</v>
      </c>
      <c r="F64" s="62"/>
      <c r="G64" s="4">
        <f t="shared" si="12"/>
        <v>0</v>
      </c>
      <c r="H64" s="4">
        <f t="shared" si="13"/>
        <v>0</v>
      </c>
    </row>
    <row r="65" spans="1:8" ht="18" customHeight="1" x14ac:dyDescent="0.25">
      <c r="A65" s="98"/>
      <c r="B65" s="1">
        <v>13</v>
      </c>
      <c r="C65" s="29" t="s">
        <v>57</v>
      </c>
      <c r="D65" s="2" t="s">
        <v>7</v>
      </c>
      <c r="E65" s="3">
        <v>480</v>
      </c>
      <c r="F65" s="62"/>
      <c r="G65" s="4">
        <f t="shared" si="12"/>
        <v>0</v>
      </c>
      <c r="H65" s="4">
        <f t="shared" si="13"/>
        <v>0</v>
      </c>
    </row>
    <row r="66" spans="1:8" ht="18" customHeight="1" x14ac:dyDescent="0.25">
      <c r="A66" s="98"/>
      <c r="B66" s="1">
        <v>14</v>
      </c>
      <c r="C66" s="29" t="s">
        <v>135</v>
      </c>
      <c r="D66" s="2" t="s">
        <v>7</v>
      </c>
      <c r="E66" s="3">
        <v>480</v>
      </c>
      <c r="F66" s="62"/>
      <c r="G66" s="4">
        <f t="shared" si="12"/>
        <v>0</v>
      </c>
      <c r="H66" s="4">
        <f t="shared" si="13"/>
        <v>0</v>
      </c>
    </row>
    <row r="67" spans="1:8" ht="18" customHeight="1" thickBot="1" x14ac:dyDescent="0.3">
      <c r="A67" s="99"/>
      <c r="B67" s="14">
        <v>15</v>
      </c>
      <c r="C67" s="33" t="s">
        <v>76</v>
      </c>
      <c r="D67" s="15" t="s">
        <v>7</v>
      </c>
      <c r="E67" s="16">
        <v>480</v>
      </c>
      <c r="F67" s="63"/>
      <c r="G67" s="17">
        <f t="shared" si="12"/>
        <v>0</v>
      </c>
      <c r="H67" s="17">
        <f t="shared" si="13"/>
        <v>0</v>
      </c>
    </row>
    <row r="68" spans="1:8" ht="18" customHeight="1" thickTop="1" thickBot="1" x14ac:dyDescent="0.3">
      <c r="A68" s="110" t="s">
        <v>70</v>
      </c>
      <c r="B68" s="111"/>
      <c r="C68" s="111"/>
      <c r="D68" s="111"/>
      <c r="E68" s="111"/>
      <c r="F68" s="112"/>
      <c r="G68" s="22">
        <f>SUM(G53:G67)</f>
        <v>0</v>
      </c>
      <c r="H68" s="22">
        <f>SUM(H53:H67)</f>
        <v>0</v>
      </c>
    </row>
    <row r="69" spans="1:8" ht="18" customHeight="1" thickTop="1" x14ac:dyDescent="0.25">
      <c r="A69" s="115" t="s">
        <v>71</v>
      </c>
      <c r="B69" s="116"/>
      <c r="C69" s="116"/>
      <c r="D69" s="116"/>
      <c r="E69" s="116"/>
      <c r="F69" s="116"/>
      <c r="G69" s="116"/>
      <c r="H69" s="117"/>
    </row>
    <row r="70" spans="1:8" ht="18" customHeight="1" x14ac:dyDescent="0.25">
      <c r="A70" s="97" t="s">
        <v>93</v>
      </c>
      <c r="B70" s="1">
        <v>1</v>
      </c>
      <c r="C70" s="2" t="s">
        <v>45</v>
      </c>
      <c r="D70" s="2" t="s">
        <v>6</v>
      </c>
      <c r="E70" s="3">
        <v>1</v>
      </c>
      <c r="F70" s="62"/>
      <c r="G70" s="4">
        <f>ROUND((E70*F70),2)</f>
        <v>0</v>
      </c>
      <c r="H70" s="4">
        <f>ROUND((G70*(1.23)),2)</f>
        <v>0</v>
      </c>
    </row>
    <row r="71" spans="1:8" ht="18" customHeight="1" x14ac:dyDescent="0.25">
      <c r="A71" s="98"/>
      <c r="B71" s="1">
        <v>2</v>
      </c>
      <c r="C71" s="2" t="s">
        <v>72</v>
      </c>
      <c r="D71" s="2" t="s">
        <v>7</v>
      </c>
      <c r="E71" s="3">
        <v>4311</v>
      </c>
      <c r="F71" s="62"/>
      <c r="G71" s="4">
        <f t="shared" ref="G71:G82" si="20">ROUND((E71*F71),2)</f>
        <v>0</v>
      </c>
      <c r="H71" s="4">
        <f t="shared" ref="H71:H82" si="21">ROUND((G71*(1.23)),2)</f>
        <v>0</v>
      </c>
    </row>
    <row r="72" spans="1:8" ht="18" customHeight="1" x14ac:dyDescent="0.25">
      <c r="A72" s="98"/>
      <c r="B72" s="1">
        <v>3</v>
      </c>
      <c r="C72" s="2" t="s">
        <v>28</v>
      </c>
      <c r="D72" s="2" t="s">
        <v>7</v>
      </c>
      <c r="E72" s="3">
        <v>1500</v>
      </c>
      <c r="F72" s="62"/>
      <c r="G72" s="4">
        <f t="shared" ref="G72:G75" si="22">ROUND((E72*F72),2)</f>
        <v>0</v>
      </c>
      <c r="H72" s="4">
        <f t="shared" ref="H72:H75" si="23">ROUND((G72*(1.23)),2)</f>
        <v>0</v>
      </c>
    </row>
    <row r="73" spans="1:8" ht="18" customHeight="1" x14ac:dyDescent="0.25">
      <c r="A73" s="98"/>
      <c r="B73" s="1">
        <v>4</v>
      </c>
      <c r="C73" s="2" t="s">
        <v>73</v>
      </c>
      <c r="D73" s="2" t="s">
        <v>7</v>
      </c>
      <c r="E73" s="3">
        <v>1500</v>
      </c>
      <c r="F73" s="62"/>
      <c r="G73" s="4">
        <f t="shared" si="22"/>
        <v>0</v>
      </c>
      <c r="H73" s="4">
        <f t="shared" si="23"/>
        <v>0</v>
      </c>
    </row>
    <row r="74" spans="1:8" ht="18" customHeight="1" x14ac:dyDescent="0.25">
      <c r="A74" s="98"/>
      <c r="B74" s="1">
        <v>5</v>
      </c>
      <c r="C74" s="2" t="s">
        <v>75</v>
      </c>
      <c r="D74" s="2" t="s">
        <v>7</v>
      </c>
      <c r="E74" s="3">
        <v>4311</v>
      </c>
      <c r="F74" s="62"/>
      <c r="G74" s="4">
        <f t="shared" si="22"/>
        <v>0</v>
      </c>
      <c r="H74" s="4">
        <f t="shared" si="23"/>
        <v>0</v>
      </c>
    </row>
    <row r="75" spans="1:8" ht="18" customHeight="1" x14ac:dyDescent="0.25">
      <c r="A75" s="98"/>
      <c r="B75" s="1">
        <v>6</v>
      </c>
      <c r="C75" s="2" t="s">
        <v>74</v>
      </c>
      <c r="D75" s="2" t="s">
        <v>7</v>
      </c>
      <c r="E75" s="3">
        <v>4311</v>
      </c>
      <c r="F75" s="62"/>
      <c r="G75" s="4">
        <f t="shared" si="22"/>
        <v>0</v>
      </c>
      <c r="H75" s="4">
        <f t="shared" si="23"/>
        <v>0</v>
      </c>
    </row>
    <row r="76" spans="1:8" ht="18" customHeight="1" x14ac:dyDescent="0.25">
      <c r="A76" s="98"/>
      <c r="B76" s="1">
        <v>7</v>
      </c>
      <c r="C76" s="2" t="s">
        <v>60</v>
      </c>
      <c r="D76" s="2" t="s">
        <v>9</v>
      </c>
      <c r="E76" s="3">
        <v>762.5</v>
      </c>
      <c r="F76" s="62"/>
      <c r="G76" s="4">
        <f t="shared" si="20"/>
        <v>0</v>
      </c>
      <c r="H76" s="4">
        <f t="shared" si="21"/>
        <v>0</v>
      </c>
    </row>
    <row r="77" spans="1:8" ht="18" customHeight="1" x14ac:dyDescent="0.25">
      <c r="A77" s="98"/>
      <c r="B77" s="1">
        <v>8</v>
      </c>
      <c r="C77" s="2" t="s">
        <v>61</v>
      </c>
      <c r="D77" s="2" t="s">
        <v>9</v>
      </c>
      <c r="E77" s="3">
        <v>279.5</v>
      </c>
      <c r="F77" s="62"/>
      <c r="G77" s="4">
        <f t="shared" si="20"/>
        <v>0</v>
      </c>
      <c r="H77" s="4">
        <f t="shared" si="21"/>
        <v>0</v>
      </c>
    </row>
    <row r="78" spans="1:8" ht="18" customHeight="1" x14ac:dyDescent="0.25">
      <c r="A78" s="98"/>
      <c r="B78" s="1">
        <v>9</v>
      </c>
      <c r="C78" s="2" t="s">
        <v>78</v>
      </c>
      <c r="D78" s="2" t="s">
        <v>9</v>
      </c>
      <c r="E78" s="3">
        <v>706</v>
      </c>
      <c r="F78" s="62"/>
      <c r="G78" s="4">
        <f t="shared" si="20"/>
        <v>0</v>
      </c>
      <c r="H78" s="4">
        <f t="shared" si="21"/>
        <v>0</v>
      </c>
    </row>
    <row r="79" spans="1:8" ht="18" customHeight="1" x14ac:dyDescent="0.25">
      <c r="A79" s="98"/>
      <c r="B79" s="1">
        <v>10</v>
      </c>
      <c r="C79" s="2" t="s">
        <v>79</v>
      </c>
      <c r="D79" s="2" t="s">
        <v>7</v>
      </c>
      <c r="E79" s="3">
        <v>1000</v>
      </c>
      <c r="F79" s="62"/>
      <c r="G79" s="4">
        <f t="shared" si="20"/>
        <v>0</v>
      </c>
      <c r="H79" s="4">
        <f t="shared" si="21"/>
        <v>0</v>
      </c>
    </row>
    <row r="80" spans="1:8" ht="18" customHeight="1" x14ac:dyDescent="0.25">
      <c r="A80" s="98"/>
      <c r="B80" s="34">
        <v>11</v>
      </c>
      <c r="C80" s="12" t="s">
        <v>94</v>
      </c>
      <c r="D80" s="2" t="s">
        <v>7</v>
      </c>
      <c r="E80" s="13">
        <v>433</v>
      </c>
      <c r="F80" s="62"/>
      <c r="G80" s="4">
        <f t="shared" ref="G80:G81" si="24">ROUND((E80*F80),2)</f>
        <v>0</v>
      </c>
      <c r="H80" s="4">
        <f t="shared" ref="H80:H81" si="25">ROUND((G80*(1.23)),2)</f>
        <v>0</v>
      </c>
    </row>
    <row r="81" spans="1:8" ht="18" customHeight="1" x14ac:dyDescent="0.25">
      <c r="A81" s="98"/>
      <c r="B81" s="34">
        <v>12</v>
      </c>
      <c r="C81" s="12" t="s">
        <v>81</v>
      </c>
      <c r="D81" s="2" t="s">
        <v>7</v>
      </c>
      <c r="E81" s="13">
        <v>433</v>
      </c>
      <c r="F81" s="62"/>
      <c r="G81" s="4">
        <f t="shared" si="24"/>
        <v>0</v>
      </c>
      <c r="H81" s="4">
        <f t="shared" si="25"/>
        <v>0</v>
      </c>
    </row>
    <row r="82" spans="1:8" ht="18" customHeight="1" thickBot="1" x14ac:dyDescent="0.3">
      <c r="A82" s="99"/>
      <c r="B82" s="14">
        <v>13</v>
      </c>
      <c r="C82" s="15" t="s">
        <v>80</v>
      </c>
      <c r="D82" s="15" t="s">
        <v>6</v>
      </c>
      <c r="E82" s="16">
        <v>1</v>
      </c>
      <c r="F82" s="63"/>
      <c r="G82" s="17">
        <f t="shared" si="20"/>
        <v>0</v>
      </c>
      <c r="H82" s="17">
        <f t="shared" si="21"/>
        <v>0</v>
      </c>
    </row>
    <row r="83" spans="1:8" ht="18" customHeight="1" thickTop="1" thickBot="1" x14ac:dyDescent="0.3">
      <c r="A83" s="110" t="s">
        <v>66</v>
      </c>
      <c r="B83" s="111"/>
      <c r="C83" s="111"/>
      <c r="D83" s="111"/>
      <c r="E83" s="111"/>
      <c r="F83" s="112"/>
      <c r="G83" s="22">
        <f>SUM(G70:G82)</f>
        <v>0</v>
      </c>
      <c r="H83" s="22">
        <f>SUM(H70:H82)</f>
        <v>0</v>
      </c>
    </row>
    <row r="84" spans="1:8" ht="26.25" customHeight="1" thickTop="1" thickBot="1" x14ac:dyDescent="0.3">
      <c r="A84" s="113" t="s">
        <v>44</v>
      </c>
      <c r="B84" s="114"/>
      <c r="C84" s="114"/>
      <c r="D84" s="114"/>
      <c r="E84" s="114"/>
      <c r="F84" s="24" t="s">
        <v>41</v>
      </c>
      <c r="G84" s="23">
        <f>SUM(G22,G31,G40,G51,G68,G83)</f>
        <v>0</v>
      </c>
      <c r="H84" s="23">
        <f>SUM(H22,H31,H40,H51,H68,H83)</f>
        <v>0</v>
      </c>
    </row>
    <row r="85" spans="1:8" ht="14.4" thickTop="1" x14ac:dyDescent="0.25">
      <c r="F85" s="10"/>
    </row>
  </sheetData>
  <protectedRanges>
    <protectedRange sqref="F4:F83" name="Zakres1"/>
  </protectedRanges>
  <dataConsolidate/>
  <mergeCells count="24">
    <mergeCell ref="A33:A39"/>
    <mergeCell ref="A5:A21"/>
    <mergeCell ref="A22:F22"/>
    <mergeCell ref="A23:H23"/>
    <mergeCell ref="A24:A30"/>
    <mergeCell ref="A31:F31"/>
    <mergeCell ref="A32:H32"/>
    <mergeCell ref="A1:H1"/>
    <mergeCell ref="A3:H3"/>
    <mergeCell ref="I3:I4"/>
    <mergeCell ref="J3:J4"/>
    <mergeCell ref="K3:K4"/>
    <mergeCell ref="A4:H4"/>
    <mergeCell ref="A41:H41"/>
    <mergeCell ref="A40:F40"/>
    <mergeCell ref="A84:E84"/>
    <mergeCell ref="A42:A50"/>
    <mergeCell ref="A51:F51"/>
    <mergeCell ref="A52:H52"/>
    <mergeCell ref="A70:A82"/>
    <mergeCell ref="A83:F83"/>
    <mergeCell ref="A53:A67"/>
    <mergeCell ref="A68:F68"/>
    <mergeCell ref="A69:H69"/>
  </mergeCells>
  <printOptions horizontalCentered="1"/>
  <pageMargins left="0.23622047244094491" right="0.23622047244094491" top="0.74803149606299213" bottom="0.35433070866141736" header="0.51181102362204722" footer="0.11811023622047245"/>
  <pageSetup paperSize="9" scale="80" orientation="landscape" r:id="rId1"/>
  <headerFooter alignWithMargins="0">
    <oddHeader>&amp;LZadanie nr 2. "Rozbudowa ul. Szkółkarskiej polegająca na budowie ścieżki rowerowej w Suchym Lesie "</oddHeader>
    <oddFooter>&amp;C&amp;"Calibri,Pogrubiony"Strona &amp;P</oddFooter>
  </headerFooter>
  <rowBreaks count="2" manualBreakCount="2">
    <brk id="22" max="7" man="1"/>
    <brk id="5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5</vt:i4>
      </vt:variant>
    </vt:vector>
  </HeadingPairs>
  <TitlesOfParts>
    <vt:vector size="8" baseType="lpstr">
      <vt:lpstr>Strona tytułowa</vt:lpstr>
      <vt:lpstr>ul. Stefańskiego</vt:lpstr>
      <vt:lpstr>ul. Szkółkarska</vt:lpstr>
      <vt:lpstr>'Strona tytułowa'!Obszar_wydruku</vt:lpstr>
      <vt:lpstr>'ul. Stefańskiego'!Obszar_wydruku</vt:lpstr>
      <vt:lpstr>'ul. Szkółkarska'!Obszar_wydruku</vt:lpstr>
      <vt:lpstr>'ul. Stefańskiego'!Tytuły_wydruku</vt:lpstr>
      <vt:lpstr>'ul. Szkółkarska'!Tytuły_wydruku</vt:lpstr>
    </vt:vector>
  </TitlesOfParts>
  <Manager/>
  <Company>Aquanet S.A.,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lukasz_bil</dc:creator>
  <cp:keywords/>
  <dc:description/>
  <cp:lastModifiedBy>Aurelia Szczęsna</cp:lastModifiedBy>
  <cp:revision/>
  <cp:lastPrinted>2020-07-07T14:31:37Z</cp:lastPrinted>
  <dcterms:created xsi:type="dcterms:W3CDTF">2013-05-29T11:09:02Z</dcterms:created>
  <dcterms:modified xsi:type="dcterms:W3CDTF">2020-07-15T11:15:50Z</dcterms:modified>
  <cp:category/>
  <cp:contentStatus/>
</cp:coreProperties>
</file>