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tropoliskbupl-my.sharepoint.com/personal/j_banasiak_metropoliskbu_pl/Documents/Biuro Ubezpieczeń Korporacyjnych/Gmina Suchy Las/2020/2020 do przetargu/"/>
    </mc:Choice>
  </mc:AlternateContent>
  <xr:revisionPtr revIDLastSave="6" documentId="13_ncr:1_{E63526F6-2993-4088-935E-0FAEE1FBFA79}" xr6:coauthVersionLast="45" xr6:coauthVersionMax="45" xr10:uidLastSave="{53D99054-963E-4E27-AA9E-5DF621F7B52A}"/>
  <bookViews>
    <workbookView xWindow="-108" yWindow="-108" windowWidth="23256" windowHeight="12576" xr2:uid="{00000000-000D-0000-FFFF-FFFF00000000}"/>
  </bookViews>
  <sheets>
    <sheet name="Wykaz pojazdów" sheetId="1" r:id="rId1"/>
    <sheet name="Arkusz5" sheetId="6" r:id="rId2"/>
    <sheet name="Arkusz2" sheetId="2" r:id="rId3"/>
    <sheet name="Arkusz3" sheetId="3" r:id="rId4"/>
  </sheets>
  <definedNames>
    <definedName name="_xlnm.Print_Area" localSheetId="0">'Wykaz pojazdów'!$A$1:$P$21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" i="6" l="1"/>
  <c r="G1" i="6"/>
  <c r="T1" i="6" s="1"/>
  <c r="B16" i="6"/>
  <c r="C16" i="6" s="1"/>
  <c r="D16" i="6" s="1"/>
  <c r="E16" i="6" s="1"/>
  <c r="F16" i="6" s="1"/>
  <c r="G16" i="6" s="1"/>
  <c r="H16" i="6" s="1"/>
  <c r="I16" i="6" s="1"/>
  <c r="J16" i="6" s="1"/>
  <c r="K16" i="6" s="1"/>
  <c r="L16" i="6" s="1"/>
  <c r="M16" i="6" s="1"/>
  <c r="N16" i="6" s="1"/>
  <c r="O16" i="6" s="1"/>
  <c r="P16" i="6" s="1"/>
  <c r="Q16" i="6" s="1"/>
  <c r="R16" i="6" s="1"/>
  <c r="A11" i="1" l="1"/>
  <c r="P14" i="1" l="1"/>
  <c r="P8" i="1"/>
  <c r="P21" i="1" l="1"/>
  <c r="A3" i="1" l="1"/>
  <c r="A4" i="1" s="1"/>
  <c r="A5" i="1" l="1"/>
  <c r="A6" i="1" s="1"/>
  <c r="A7" i="1" s="1"/>
  <c r="A8" i="1" s="1"/>
  <c r="A9" i="1" s="1"/>
  <c r="A10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<sst xmlns="http://schemas.openxmlformats.org/spreadsheetml/2006/main" count="408" uniqueCount="130">
  <si>
    <t xml:space="preserve">Lp. </t>
  </si>
  <si>
    <t>Użytkownik</t>
  </si>
  <si>
    <t>Marka</t>
  </si>
  <si>
    <t>Model</t>
  </si>
  <si>
    <t>Rodzaj pojazdu</t>
  </si>
  <si>
    <t>Łado-wność</t>
  </si>
  <si>
    <t>Liczba miejsc</t>
  </si>
  <si>
    <t>Rok produkcji</t>
  </si>
  <si>
    <t>Zakres ubezpieczenia</t>
  </si>
  <si>
    <t>Suma ubezpie-czenia w AC</t>
  </si>
  <si>
    <t>OSP Suchy Las</t>
  </si>
  <si>
    <t>samochód specjalny</t>
  </si>
  <si>
    <t>----</t>
  </si>
  <si>
    <t>PZ 7825E</t>
  </si>
  <si>
    <t>MAN STAR</t>
  </si>
  <si>
    <t>LE 12 180</t>
  </si>
  <si>
    <t>PZ 0544N</t>
  </si>
  <si>
    <t>Ford</t>
  </si>
  <si>
    <t>Transit</t>
  </si>
  <si>
    <t>OSP Chludowo</t>
  </si>
  <si>
    <t xml:space="preserve">OSP Golęczewo </t>
  </si>
  <si>
    <t>PZ 1718J</t>
  </si>
  <si>
    <t>FORD</t>
  </si>
  <si>
    <t>TRANSIT</t>
  </si>
  <si>
    <t>PZ 998AC</t>
  </si>
  <si>
    <t>Transit FNB6</t>
  </si>
  <si>
    <t>OSP Zielątkowo</t>
  </si>
  <si>
    <t>PZ 372CU</t>
  </si>
  <si>
    <t>Transit FAB8350M</t>
  </si>
  <si>
    <t>Gmina Suchy Las</t>
  </si>
  <si>
    <t>PZ 217CU</t>
  </si>
  <si>
    <t>Peugeot</t>
  </si>
  <si>
    <t>osobowy</t>
  </si>
  <si>
    <t>PZ 292GX</t>
  </si>
  <si>
    <t>Faro</t>
  </si>
  <si>
    <t>FA85 SOLIDBUS</t>
  </si>
  <si>
    <t>przyczepa lekka</t>
  </si>
  <si>
    <t>OC</t>
  </si>
  <si>
    <t>PZ 817JN</t>
  </si>
  <si>
    <t>Mercedes Benz</t>
  </si>
  <si>
    <t>ATEGO</t>
  </si>
  <si>
    <t>OC, NNW</t>
  </si>
  <si>
    <t>POZ 58XA</t>
  </si>
  <si>
    <t xml:space="preserve">Peugeot </t>
  </si>
  <si>
    <t>Trekker S1 A SQUAB</t>
  </si>
  <si>
    <t>motorower</t>
  </si>
  <si>
    <t>Gminny Ośrodek Sportu</t>
  </si>
  <si>
    <t>---</t>
  </si>
  <si>
    <t>Shibaura</t>
  </si>
  <si>
    <t>--</t>
  </si>
  <si>
    <t>PZ 9927K</t>
  </si>
  <si>
    <t>Renault</t>
  </si>
  <si>
    <t>Master 2,5 DCI</t>
  </si>
  <si>
    <t>samochód ciężarowy</t>
  </si>
  <si>
    <t>John Deere</t>
  </si>
  <si>
    <t>2032R</t>
  </si>
  <si>
    <t>OC, AC, NNW, Ass</t>
  </si>
  <si>
    <t>PZ 680JY</t>
  </si>
  <si>
    <t>VTA</t>
  </si>
  <si>
    <t>VTA-60</t>
  </si>
  <si>
    <t>przyczepa lekka pożarnicza</t>
  </si>
  <si>
    <t>samochód specjalny pożarniczy</t>
  </si>
  <si>
    <t>ciągnik</t>
  </si>
  <si>
    <t>ciągnik z osprzętem</t>
  </si>
  <si>
    <t>specjalny pożarniczy</t>
  </si>
  <si>
    <t>Nr rejestracyjny</t>
  </si>
  <si>
    <t>PZ 502MR</t>
  </si>
  <si>
    <t xml:space="preserve">Mercedes-Benz </t>
  </si>
  <si>
    <t>Axor 2633</t>
  </si>
  <si>
    <t>PZ 884MU</t>
  </si>
  <si>
    <t>WIOLA</t>
  </si>
  <si>
    <t>W3H</t>
  </si>
  <si>
    <t>VIN</t>
  </si>
  <si>
    <t>SUCE4AKA4H1000283</t>
  </si>
  <si>
    <t>-</t>
  </si>
  <si>
    <t>Data I-wszej rejestracji</t>
  </si>
  <si>
    <t>29.05.2017</t>
  </si>
  <si>
    <t>WDB9526431L210103</t>
  </si>
  <si>
    <t>7201 / 240</t>
  </si>
  <si>
    <t>10.09.2007</t>
  </si>
  <si>
    <t>Ochotnicza Straż Pożarna w Suchym Lesie, ul. Bogusławskiego 36, 62-002 Suchy Las, Regon: 634419797</t>
  </si>
  <si>
    <t>21.04.2986</t>
  </si>
  <si>
    <t>DMC</t>
  </si>
  <si>
    <t>WDB9676371L989181</t>
  </si>
  <si>
    <t>7698 / 220</t>
  </si>
  <si>
    <t>Pojemność / moc</t>
  </si>
  <si>
    <t>09.10.2015</t>
  </si>
  <si>
    <t>SVNFA50A00000127</t>
  </si>
  <si>
    <t>16.12.2014</t>
  </si>
  <si>
    <t xml:space="preserve">Właściciel </t>
  </si>
  <si>
    <t>1LV2032RCEE160262</t>
  </si>
  <si>
    <t>Partner Active 5 1.6 HDI Combi VAN</t>
  </si>
  <si>
    <t>VF37J9HN0CJ585876</t>
  </si>
  <si>
    <t>1560 / 55</t>
  </si>
  <si>
    <t>18.01.2014</t>
  </si>
  <si>
    <t>WF0XXXTTEXCS75787</t>
  </si>
  <si>
    <t>WMAL70ZZ67Y175605</t>
  </si>
  <si>
    <t>WF0NXXTTFN8L10185</t>
  </si>
  <si>
    <t>WF0NXXTTFN7J54473</t>
  </si>
  <si>
    <t>Szkoła Podstawowa nr 2 im. Jana Pawła II w Suchym Lesie</t>
  </si>
  <si>
    <t>VGAS1A00A00069215</t>
  </si>
  <si>
    <t>GR V/592/3</t>
  </si>
  <si>
    <t>VF1UDC1K639806123</t>
  </si>
  <si>
    <t>WF0NXXTTFNBU63807</t>
  </si>
  <si>
    <t>Ochotnicza Straż Pożarna w Zielątkowie, ul. Kręta 1, 62-001 Zielątkowo, Regon: 300755976</t>
  </si>
  <si>
    <t>2198 / 92</t>
  </si>
  <si>
    <t>20.12.2011</t>
  </si>
  <si>
    <t>10.12.2012</t>
  </si>
  <si>
    <t>06.06.2008</t>
  </si>
  <si>
    <t>2402 / 85</t>
  </si>
  <si>
    <t>26.11.2008</t>
  </si>
  <si>
    <t>Urząd Gminy Suchy Las, ul. Szkolna 13, 62-002 Suchy Las, Regon: 000549335</t>
  </si>
  <si>
    <t>Gmina Suchy Las, ul. Szkolna 13, 62-002 Suchy Las, Regon: 631258508</t>
  </si>
  <si>
    <t>Gminny Ośrodek Sportu w Suchym Lesie, ul. Szkolna 20, 62-002 Suchy Las, Regon: 634498182</t>
  </si>
  <si>
    <t>PZ 112NW</t>
  </si>
  <si>
    <t>SCANIA</t>
  </si>
  <si>
    <t>P410</t>
  </si>
  <si>
    <t>YS2P4X40005441456</t>
  </si>
  <si>
    <t>12742/302</t>
  </si>
  <si>
    <t>28.11.2017</t>
  </si>
  <si>
    <t>Ochotnicza Straż Pożarna w Chludowie, ul. Tysiąclecia 6, 62-001 Chludowo</t>
  </si>
  <si>
    <t>Ochotnicza Straż Pożarna w Golęczewie, ul. Dworcowa 61 A, 62-002 Chludowo</t>
  </si>
  <si>
    <t xml:space="preserve"> PZ 105RV</t>
  </si>
  <si>
    <t>OC,NNW</t>
  </si>
  <si>
    <t>YS2P6X60002153088</t>
  </si>
  <si>
    <t>PZ 764 US</t>
  </si>
  <si>
    <t>Skoda</t>
  </si>
  <si>
    <t>YETI</t>
  </si>
  <si>
    <t>18.</t>
  </si>
  <si>
    <t>Wykaz pojazdów Gminy Suchy 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</si>
</sst>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u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b/>
      <u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sz val="1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3" borderId="0" xfId="0" applyFill="1"/>
    <xf numFmtId="0" fontId="5" fillId="3" borderId="0" xfId="0" applyFont="1" applyFill="1"/>
    <xf numFmtId="0" fontId="6" fillId="0" borderId="0" xfId="0" applyFont="1"/>
    <xf numFmtId="0" fontId="7" fillId="3" borderId="0" xfId="0" applyFont="1" applyFill="1"/>
    <xf numFmtId="0" fontId="8" fillId="0" borderId="0" xfId="0" applyFont="1" applyAlignment="1">
      <alignment vertical="center"/>
    </xf>
    <xf numFmtId="0" fontId="7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3" fillId="3" borderId="1" xfId="0" quotePrefix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3" borderId="3" xfId="0" quotePrefix="1" applyFont="1" applyFill="1" applyBorder="1" applyAlignment="1">
      <alignment horizontal="center" vertical="center"/>
    </xf>
    <xf numFmtId="0" fontId="4" fillId="3" borderId="3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14" fillId="3" borderId="0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textRotation="90"/>
    </xf>
    <xf numFmtId="0" fontId="3" fillId="3" borderId="3" xfId="0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 textRotation="90"/>
    </xf>
    <xf numFmtId="0" fontId="2" fillId="2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1" xfId="0" quotePrefix="1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/>
    </xf>
    <xf numFmtId="0" fontId="11" fillId="0" borderId="1" xfId="0" applyFont="1" applyFill="1" applyBorder="1" applyAlignment="1">
      <alignment horizontal="center" vertical="center" textRotation="90"/>
    </xf>
    <xf numFmtId="0" fontId="8" fillId="0" borderId="0" xfId="0" applyFont="1" applyAlignment="1">
      <alignment vertical="center" textRotation="90"/>
    </xf>
    <xf numFmtId="0" fontId="10" fillId="0" borderId="1" xfId="0" applyFont="1" applyFill="1" applyBorder="1" applyAlignment="1">
      <alignment horizontal="center" vertical="center" textRotation="90"/>
    </xf>
    <xf numFmtId="0" fontId="3" fillId="3" borderId="1" xfId="0" quotePrefix="1" applyFont="1" applyFill="1" applyBorder="1" applyAlignment="1">
      <alignment horizontal="center" vertical="center" textRotation="90" wrapText="1"/>
    </xf>
    <xf numFmtId="0" fontId="3" fillId="3" borderId="1" xfId="0" quotePrefix="1" applyFont="1" applyFill="1" applyBorder="1" applyAlignment="1">
      <alignment horizontal="center" vertical="center" textRotation="90"/>
    </xf>
    <xf numFmtId="0" fontId="12" fillId="0" borderId="1" xfId="0" applyFont="1" applyFill="1" applyBorder="1" applyAlignment="1">
      <alignment horizontal="center" vertical="center" textRotation="90" wrapText="1"/>
    </xf>
    <xf numFmtId="0" fontId="3" fillId="3" borderId="3" xfId="0" quotePrefix="1" applyFont="1" applyFill="1" applyBorder="1" applyAlignment="1">
      <alignment horizontal="center" vertical="center" textRotation="90"/>
    </xf>
    <xf numFmtId="0" fontId="2" fillId="0" borderId="0" xfId="0" applyFont="1" applyBorder="1" applyAlignment="1">
      <alignment horizontal="center" vertical="center" textRotation="90" wrapText="1"/>
    </xf>
    <xf numFmtId="4" fontId="6" fillId="3" borderId="1" xfId="0" applyNumberFormat="1" applyFont="1" applyFill="1" applyBorder="1" applyAlignment="1">
      <alignment horizontal="center" vertical="center" textRotation="90" wrapText="1"/>
    </xf>
    <xf numFmtId="4" fontId="3" fillId="3" borderId="1" xfId="0" quotePrefix="1" applyNumberFormat="1" applyFont="1" applyFill="1" applyBorder="1" applyAlignment="1">
      <alignment horizontal="center" vertical="center" textRotation="90" wrapText="1"/>
    </xf>
    <xf numFmtId="0" fontId="4" fillId="3" borderId="1" xfId="0" quotePrefix="1" applyFont="1" applyFill="1" applyBorder="1" applyAlignment="1">
      <alignment horizontal="center" vertical="center" textRotation="90"/>
    </xf>
    <xf numFmtId="0" fontId="13" fillId="0" borderId="1" xfId="0" quotePrefix="1" applyFont="1" applyFill="1" applyBorder="1" applyAlignment="1">
      <alignment horizontal="center" vertical="center" textRotation="90"/>
    </xf>
    <xf numFmtId="4" fontId="2" fillId="0" borderId="1" xfId="0" applyNumberFormat="1" applyFont="1" applyBorder="1" applyAlignment="1">
      <alignment horizontal="center" vertical="center" textRotation="90" wrapText="1"/>
    </xf>
    <xf numFmtId="0" fontId="12" fillId="3" borderId="1" xfId="0" applyFont="1" applyFill="1" applyBorder="1" applyAlignment="1">
      <alignment horizontal="center" vertical="center" textRotation="90" wrapText="1"/>
    </xf>
    <xf numFmtId="0" fontId="10" fillId="3" borderId="1" xfId="0" applyFont="1" applyFill="1" applyBorder="1" applyAlignment="1">
      <alignment horizontal="center" vertical="center" textRotation="90"/>
    </xf>
    <xf numFmtId="0" fontId="10" fillId="3" borderId="1" xfId="0" applyFont="1" applyFill="1" applyBorder="1" applyAlignment="1">
      <alignment horizontal="center" vertical="center" textRotation="90" wrapText="1"/>
    </xf>
    <xf numFmtId="0" fontId="11" fillId="3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3" borderId="2" xfId="0" applyFont="1" applyFill="1" applyBorder="1" applyAlignment="1">
      <alignment horizontal="center" vertical="center" textRotation="90" wrapText="1"/>
    </xf>
    <xf numFmtId="0" fontId="13" fillId="3" borderId="1" xfId="0" quotePrefix="1" applyFont="1" applyFill="1" applyBorder="1" applyAlignment="1">
      <alignment horizontal="center" vertical="center" textRotation="90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center" vertical="center"/>
    </xf>
    <xf numFmtId="0" fontId="9" fillId="3" borderId="0" xfId="0" applyFont="1" applyFill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"/>
  <sheetViews>
    <sheetView tabSelected="1" zoomScale="115" zoomScaleNormal="11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H2" sqref="H2"/>
    </sheetView>
  </sheetViews>
  <sheetFormatPr defaultRowHeight="13.8"/>
  <cols>
    <col min="1" max="1" width="4.19921875" customWidth="1"/>
    <col min="2" max="2" width="21" customWidth="1"/>
    <col min="3" max="3" width="11.69921875" customWidth="1"/>
    <col min="4" max="4" width="9.69921875" style="11" customWidth="1"/>
    <col min="8" max="11" width="9" customWidth="1"/>
    <col min="13" max="14" width="8.19921875" customWidth="1"/>
  </cols>
  <sheetData>
    <row r="1" spans="1:16">
      <c r="A1" s="79" t="s">
        <v>129</v>
      </c>
      <c r="B1" s="7"/>
      <c r="C1" s="6"/>
      <c r="D1" s="9"/>
      <c r="E1" s="6"/>
    </row>
    <row r="2" spans="1:16" ht="30.6">
      <c r="A2" s="1" t="s">
        <v>0</v>
      </c>
      <c r="B2" s="2" t="s">
        <v>89</v>
      </c>
      <c r="C2" s="2" t="s">
        <v>1</v>
      </c>
      <c r="D2" s="2" t="s">
        <v>65</v>
      </c>
      <c r="E2" s="2" t="s">
        <v>2</v>
      </c>
      <c r="F2" s="2" t="s">
        <v>3</v>
      </c>
      <c r="G2" s="2" t="s">
        <v>4</v>
      </c>
      <c r="H2" s="2" t="s">
        <v>72</v>
      </c>
      <c r="I2" s="2" t="s">
        <v>5</v>
      </c>
      <c r="J2" s="2" t="s">
        <v>6</v>
      </c>
      <c r="K2" s="2" t="s">
        <v>85</v>
      </c>
      <c r="L2" s="2" t="s">
        <v>82</v>
      </c>
      <c r="M2" s="2" t="s">
        <v>7</v>
      </c>
      <c r="N2" s="2" t="s">
        <v>75</v>
      </c>
      <c r="O2" s="2" t="s">
        <v>8</v>
      </c>
      <c r="P2" s="2" t="s">
        <v>9</v>
      </c>
    </row>
    <row r="3" spans="1:16" s="6" customFormat="1" ht="43.5" customHeight="1">
      <c r="A3" s="12">
        <f>1</f>
        <v>1</v>
      </c>
      <c r="B3" s="13" t="s">
        <v>80</v>
      </c>
      <c r="C3" s="13" t="s">
        <v>10</v>
      </c>
      <c r="D3" s="14" t="s">
        <v>13</v>
      </c>
      <c r="E3" s="13" t="s">
        <v>14</v>
      </c>
      <c r="F3" s="13" t="s">
        <v>15</v>
      </c>
      <c r="G3" s="13" t="s">
        <v>11</v>
      </c>
      <c r="H3" s="13" t="s">
        <v>96</v>
      </c>
      <c r="I3" s="13">
        <v>6000</v>
      </c>
      <c r="J3" s="13">
        <v>6</v>
      </c>
      <c r="K3" s="13">
        <v>4580</v>
      </c>
      <c r="L3" s="13"/>
      <c r="M3" s="13">
        <v>2006</v>
      </c>
      <c r="N3" s="13"/>
      <c r="O3" s="13" t="s">
        <v>41</v>
      </c>
      <c r="P3" s="15" t="s">
        <v>74</v>
      </c>
    </row>
    <row r="4" spans="1:16" s="6" customFormat="1" ht="48" customHeight="1">
      <c r="A4" s="12">
        <f>A3+1</f>
        <v>2</v>
      </c>
      <c r="B4" s="13" t="s">
        <v>80</v>
      </c>
      <c r="C4" s="13" t="s">
        <v>10</v>
      </c>
      <c r="D4" s="14" t="s">
        <v>16</v>
      </c>
      <c r="E4" s="13" t="s">
        <v>17</v>
      </c>
      <c r="F4" s="13" t="s">
        <v>18</v>
      </c>
      <c r="G4" s="13" t="s">
        <v>64</v>
      </c>
      <c r="H4" s="13" t="s">
        <v>97</v>
      </c>
      <c r="I4" s="13">
        <v>1140</v>
      </c>
      <c r="J4" s="13">
        <v>6</v>
      </c>
      <c r="K4" s="13" t="s">
        <v>109</v>
      </c>
      <c r="L4" s="13">
        <v>3490</v>
      </c>
      <c r="M4" s="13">
        <v>2008</v>
      </c>
      <c r="N4" s="13" t="s">
        <v>110</v>
      </c>
      <c r="O4" s="13" t="s">
        <v>41</v>
      </c>
      <c r="P4" s="13" t="s">
        <v>12</v>
      </c>
    </row>
    <row r="5" spans="1:16" s="6" customFormat="1" ht="30.6">
      <c r="A5" s="12">
        <f>A4+1</f>
        <v>3</v>
      </c>
      <c r="B5" s="16" t="s">
        <v>121</v>
      </c>
      <c r="C5" s="13" t="s">
        <v>20</v>
      </c>
      <c r="D5" s="14" t="s">
        <v>21</v>
      </c>
      <c r="E5" s="13" t="s">
        <v>22</v>
      </c>
      <c r="F5" s="13" t="s">
        <v>23</v>
      </c>
      <c r="G5" s="13" t="s">
        <v>11</v>
      </c>
      <c r="H5" s="13" t="s">
        <v>98</v>
      </c>
      <c r="I5" s="13">
        <v>1260</v>
      </c>
      <c r="J5" s="13">
        <v>6</v>
      </c>
      <c r="K5" s="13">
        <v>2402</v>
      </c>
      <c r="L5" s="13"/>
      <c r="M5" s="13">
        <v>2007</v>
      </c>
      <c r="N5" s="13"/>
      <c r="O5" s="13" t="s">
        <v>41</v>
      </c>
      <c r="P5" s="15" t="s">
        <v>74</v>
      </c>
    </row>
    <row r="6" spans="1:16" s="6" customFormat="1" ht="30.6">
      <c r="A6" s="12">
        <f t="shared" ref="A6:A18" si="0">A5+1</f>
        <v>4</v>
      </c>
      <c r="B6" s="13" t="s">
        <v>120</v>
      </c>
      <c r="C6" s="13" t="s">
        <v>19</v>
      </c>
      <c r="D6" s="14" t="s">
        <v>24</v>
      </c>
      <c r="E6" s="13" t="s">
        <v>17</v>
      </c>
      <c r="F6" s="13" t="s">
        <v>25</v>
      </c>
      <c r="G6" s="13" t="s">
        <v>64</v>
      </c>
      <c r="H6" s="13" t="s">
        <v>103</v>
      </c>
      <c r="I6" s="13">
        <v>960</v>
      </c>
      <c r="J6" s="13">
        <v>6</v>
      </c>
      <c r="K6" s="13" t="s">
        <v>105</v>
      </c>
      <c r="L6" s="13">
        <v>3490</v>
      </c>
      <c r="M6" s="13">
        <v>2011</v>
      </c>
      <c r="N6" s="13" t="s">
        <v>106</v>
      </c>
      <c r="O6" s="13" t="s">
        <v>41</v>
      </c>
      <c r="P6" s="15" t="s">
        <v>74</v>
      </c>
    </row>
    <row r="7" spans="1:16" s="6" customFormat="1" ht="30.6">
      <c r="A7" s="12">
        <f t="shared" si="0"/>
        <v>5</v>
      </c>
      <c r="B7" s="13" t="s">
        <v>104</v>
      </c>
      <c r="C7" s="13" t="s">
        <v>26</v>
      </c>
      <c r="D7" s="14" t="s">
        <v>27</v>
      </c>
      <c r="E7" s="13" t="s">
        <v>17</v>
      </c>
      <c r="F7" s="13" t="s">
        <v>28</v>
      </c>
      <c r="G7" s="13" t="s">
        <v>11</v>
      </c>
      <c r="H7" s="13" t="s">
        <v>95</v>
      </c>
      <c r="I7" s="13">
        <v>1433</v>
      </c>
      <c r="J7" s="13">
        <v>5</v>
      </c>
      <c r="K7" s="13">
        <v>2198</v>
      </c>
      <c r="L7" s="13">
        <v>3490</v>
      </c>
      <c r="M7" s="13">
        <v>2012</v>
      </c>
      <c r="N7" s="13" t="s">
        <v>107</v>
      </c>
      <c r="O7" s="13" t="s">
        <v>41</v>
      </c>
      <c r="P7" s="15" t="s">
        <v>74</v>
      </c>
    </row>
    <row r="8" spans="1:16" s="6" customFormat="1" ht="30.6">
      <c r="A8" s="12">
        <f t="shared" si="0"/>
        <v>6</v>
      </c>
      <c r="B8" s="13" t="s">
        <v>112</v>
      </c>
      <c r="C8" s="13" t="s">
        <v>29</v>
      </c>
      <c r="D8" s="14" t="s">
        <v>30</v>
      </c>
      <c r="E8" s="13" t="s">
        <v>31</v>
      </c>
      <c r="F8" s="13" t="s">
        <v>91</v>
      </c>
      <c r="G8" s="13" t="s">
        <v>32</v>
      </c>
      <c r="H8" s="13" t="s">
        <v>92</v>
      </c>
      <c r="I8" s="13" t="s">
        <v>12</v>
      </c>
      <c r="J8" s="13">
        <v>5</v>
      </c>
      <c r="K8" s="13" t="s">
        <v>93</v>
      </c>
      <c r="L8" s="13">
        <v>2040</v>
      </c>
      <c r="M8" s="13">
        <v>2012</v>
      </c>
      <c r="N8" s="13" t="s">
        <v>94</v>
      </c>
      <c r="O8" s="13" t="s">
        <v>56</v>
      </c>
      <c r="P8" s="17">
        <f>31000*0.9</f>
        <v>27900</v>
      </c>
    </row>
    <row r="9" spans="1:16" s="6" customFormat="1" ht="30.6">
      <c r="A9" s="12">
        <f t="shared" si="0"/>
        <v>7</v>
      </c>
      <c r="B9" s="13" t="s">
        <v>112</v>
      </c>
      <c r="C9" s="13" t="s">
        <v>26</v>
      </c>
      <c r="D9" s="14" t="s">
        <v>33</v>
      </c>
      <c r="E9" s="13" t="s">
        <v>34</v>
      </c>
      <c r="F9" s="13" t="s">
        <v>35</v>
      </c>
      <c r="G9" s="13" t="s">
        <v>36</v>
      </c>
      <c r="H9" s="13" t="s">
        <v>87</v>
      </c>
      <c r="I9" s="13">
        <v>500</v>
      </c>
      <c r="J9" s="13" t="s">
        <v>12</v>
      </c>
      <c r="K9" s="13" t="s">
        <v>12</v>
      </c>
      <c r="L9" s="13">
        <v>750</v>
      </c>
      <c r="M9" s="13">
        <v>2014</v>
      </c>
      <c r="N9" s="13" t="s">
        <v>88</v>
      </c>
      <c r="O9" s="13" t="s">
        <v>37</v>
      </c>
      <c r="P9" s="15" t="s">
        <v>74</v>
      </c>
    </row>
    <row r="10" spans="1:16" s="6" customFormat="1" ht="30.6">
      <c r="A10" s="12">
        <f t="shared" si="0"/>
        <v>8</v>
      </c>
      <c r="B10" s="13" t="s">
        <v>112</v>
      </c>
      <c r="C10" s="13" t="s">
        <v>20</v>
      </c>
      <c r="D10" s="14" t="s">
        <v>38</v>
      </c>
      <c r="E10" s="13" t="s">
        <v>39</v>
      </c>
      <c r="F10" s="13" t="s">
        <v>40</v>
      </c>
      <c r="G10" s="13" t="s">
        <v>61</v>
      </c>
      <c r="H10" s="13" t="s">
        <v>83</v>
      </c>
      <c r="I10" s="13">
        <v>6775</v>
      </c>
      <c r="J10" s="13">
        <v>6</v>
      </c>
      <c r="K10" s="13" t="s">
        <v>84</v>
      </c>
      <c r="L10" s="13">
        <v>16000</v>
      </c>
      <c r="M10" s="13">
        <v>2015</v>
      </c>
      <c r="N10" s="13" t="s">
        <v>86</v>
      </c>
      <c r="O10" s="13" t="s">
        <v>41</v>
      </c>
      <c r="P10" s="15" t="s">
        <v>74</v>
      </c>
    </row>
    <row r="11" spans="1:16" s="6" customFormat="1" ht="54" customHeight="1">
      <c r="A11" s="12">
        <f t="shared" si="0"/>
        <v>9</v>
      </c>
      <c r="B11" s="13" t="s">
        <v>80</v>
      </c>
      <c r="C11" s="13" t="s">
        <v>10</v>
      </c>
      <c r="D11" s="14" t="s">
        <v>57</v>
      </c>
      <c r="E11" s="13" t="s">
        <v>58</v>
      </c>
      <c r="F11" s="13" t="s">
        <v>59</v>
      </c>
      <c r="G11" s="13" t="s">
        <v>60</v>
      </c>
      <c r="H11" s="13">
        <v>13833</v>
      </c>
      <c r="I11" s="15">
        <v>300</v>
      </c>
      <c r="J11" s="15" t="s">
        <v>12</v>
      </c>
      <c r="K11" s="15" t="s">
        <v>12</v>
      </c>
      <c r="L11" s="15">
        <v>750</v>
      </c>
      <c r="M11" s="13">
        <v>1986</v>
      </c>
      <c r="N11" s="13" t="s">
        <v>81</v>
      </c>
      <c r="O11" s="13" t="s">
        <v>37</v>
      </c>
      <c r="P11" s="18" t="s">
        <v>74</v>
      </c>
    </row>
    <row r="12" spans="1:16" s="6" customFormat="1" ht="49.95" customHeight="1">
      <c r="A12" s="12">
        <f t="shared" si="0"/>
        <v>10</v>
      </c>
      <c r="B12" s="13" t="s">
        <v>99</v>
      </c>
      <c r="C12" s="13" t="s">
        <v>99</v>
      </c>
      <c r="D12" s="14" t="s">
        <v>42</v>
      </c>
      <c r="E12" s="13" t="s">
        <v>43</v>
      </c>
      <c r="F12" s="13" t="s">
        <v>44</v>
      </c>
      <c r="G12" s="13" t="s">
        <v>45</v>
      </c>
      <c r="H12" s="13" t="s">
        <v>100</v>
      </c>
      <c r="I12" s="13" t="s">
        <v>12</v>
      </c>
      <c r="J12" s="13">
        <v>2</v>
      </c>
      <c r="K12" s="13">
        <v>49</v>
      </c>
      <c r="L12" s="13"/>
      <c r="M12" s="13">
        <v>2002</v>
      </c>
      <c r="N12" s="13"/>
      <c r="O12" s="13" t="s">
        <v>41</v>
      </c>
      <c r="P12" s="15" t="s">
        <v>74</v>
      </c>
    </row>
    <row r="13" spans="1:16" s="6" customFormat="1" ht="30.6">
      <c r="A13" s="12">
        <f t="shared" si="0"/>
        <v>11</v>
      </c>
      <c r="B13" s="13" t="s">
        <v>111</v>
      </c>
      <c r="C13" s="13" t="s">
        <v>46</v>
      </c>
      <c r="D13" s="14" t="s">
        <v>47</v>
      </c>
      <c r="E13" s="13" t="s">
        <v>48</v>
      </c>
      <c r="F13" s="13" t="s">
        <v>47</v>
      </c>
      <c r="G13" s="13" t="s">
        <v>62</v>
      </c>
      <c r="H13" s="16" t="s">
        <v>101</v>
      </c>
      <c r="I13" s="13" t="s">
        <v>12</v>
      </c>
      <c r="J13" s="13" t="s">
        <v>49</v>
      </c>
      <c r="K13" s="13" t="s">
        <v>12</v>
      </c>
      <c r="L13" s="13"/>
      <c r="M13" s="13">
        <v>2007</v>
      </c>
      <c r="N13" s="13"/>
      <c r="O13" s="13" t="s">
        <v>41</v>
      </c>
      <c r="P13" s="15" t="s">
        <v>74</v>
      </c>
    </row>
    <row r="14" spans="1:16" s="6" customFormat="1" ht="40.799999999999997">
      <c r="A14" s="12">
        <f t="shared" si="0"/>
        <v>12</v>
      </c>
      <c r="B14" s="13" t="s">
        <v>113</v>
      </c>
      <c r="C14" s="13" t="s">
        <v>46</v>
      </c>
      <c r="D14" s="14" t="s">
        <v>50</v>
      </c>
      <c r="E14" s="13" t="s">
        <v>51</v>
      </c>
      <c r="F14" s="13" t="s">
        <v>52</v>
      </c>
      <c r="G14" s="13" t="s">
        <v>53</v>
      </c>
      <c r="H14" s="13" t="s">
        <v>102</v>
      </c>
      <c r="I14" s="13">
        <v>980</v>
      </c>
      <c r="J14" s="13">
        <v>3</v>
      </c>
      <c r="K14" s="13">
        <v>2464</v>
      </c>
      <c r="L14" s="13"/>
      <c r="M14" s="13">
        <v>2008</v>
      </c>
      <c r="N14" s="13" t="s">
        <v>108</v>
      </c>
      <c r="O14" s="13" t="s">
        <v>56</v>
      </c>
      <c r="P14" s="17">
        <f>27000*0.9</f>
        <v>24300</v>
      </c>
    </row>
    <row r="15" spans="1:16" s="6" customFormat="1" ht="40.799999999999997">
      <c r="A15" s="12">
        <f t="shared" si="0"/>
        <v>13</v>
      </c>
      <c r="B15" s="13" t="s">
        <v>113</v>
      </c>
      <c r="C15" s="13" t="s">
        <v>46</v>
      </c>
      <c r="D15" s="28" t="s">
        <v>74</v>
      </c>
      <c r="E15" s="12" t="s">
        <v>54</v>
      </c>
      <c r="F15" s="12" t="s">
        <v>55</v>
      </c>
      <c r="G15" s="13" t="s">
        <v>63</v>
      </c>
      <c r="H15" s="13" t="s">
        <v>90</v>
      </c>
      <c r="I15" s="20" t="s">
        <v>74</v>
      </c>
      <c r="J15" s="12"/>
      <c r="K15" s="12"/>
      <c r="L15" s="12"/>
      <c r="M15" s="12">
        <v>2014</v>
      </c>
      <c r="N15" s="20" t="s">
        <v>74</v>
      </c>
      <c r="O15" s="13" t="s">
        <v>41</v>
      </c>
      <c r="P15" s="21" t="s">
        <v>74</v>
      </c>
    </row>
    <row r="16" spans="1:16" s="6" customFormat="1" ht="30.6">
      <c r="A16" s="12">
        <f t="shared" si="0"/>
        <v>14</v>
      </c>
      <c r="B16" s="13" t="s">
        <v>112</v>
      </c>
      <c r="C16" s="13" t="s">
        <v>10</v>
      </c>
      <c r="D16" s="19" t="s">
        <v>66</v>
      </c>
      <c r="E16" s="13" t="s">
        <v>67</v>
      </c>
      <c r="F16" s="12" t="s">
        <v>68</v>
      </c>
      <c r="G16" s="13" t="s">
        <v>61</v>
      </c>
      <c r="H16" s="13" t="s">
        <v>77</v>
      </c>
      <c r="I16" s="20" t="s">
        <v>74</v>
      </c>
      <c r="J16" s="12"/>
      <c r="K16" s="12" t="s">
        <v>78</v>
      </c>
      <c r="L16" s="12">
        <v>26000</v>
      </c>
      <c r="M16" s="12">
        <v>2007</v>
      </c>
      <c r="N16" s="12" t="s">
        <v>79</v>
      </c>
      <c r="O16" s="13" t="s">
        <v>41</v>
      </c>
      <c r="P16" s="21" t="s">
        <v>74</v>
      </c>
    </row>
    <row r="17" spans="1:16" s="6" customFormat="1" ht="30.6">
      <c r="A17" s="12">
        <f t="shared" si="0"/>
        <v>15</v>
      </c>
      <c r="B17" s="13" t="s">
        <v>112</v>
      </c>
      <c r="C17" s="13" t="s">
        <v>19</v>
      </c>
      <c r="D17" s="19" t="s">
        <v>69</v>
      </c>
      <c r="E17" s="12" t="s">
        <v>70</v>
      </c>
      <c r="F17" s="12" t="s">
        <v>71</v>
      </c>
      <c r="G17" s="13" t="s">
        <v>36</v>
      </c>
      <c r="H17" s="13" t="s">
        <v>73</v>
      </c>
      <c r="I17" s="12">
        <v>248</v>
      </c>
      <c r="J17" s="20" t="s">
        <v>74</v>
      </c>
      <c r="K17" s="20" t="s">
        <v>74</v>
      </c>
      <c r="L17" s="20"/>
      <c r="M17" s="12">
        <v>2017</v>
      </c>
      <c r="N17" s="12" t="s">
        <v>76</v>
      </c>
      <c r="O17" s="13" t="s">
        <v>37</v>
      </c>
      <c r="P17" s="21" t="s">
        <v>74</v>
      </c>
    </row>
    <row r="18" spans="1:16" s="6" customFormat="1" ht="30.6">
      <c r="A18" s="23">
        <f t="shared" si="0"/>
        <v>16</v>
      </c>
      <c r="B18" s="24" t="s">
        <v>112</v>
      </c>
      <c r="C18" s="24" t="s">
        <v>19</v>
      </c>
      <c r="D18" s="25" t="s">
        <v>114</v>
      </c>
      <c r="E18" s="23" t="s">
        <v>115</v>
      </c>
      <c r="F18" s="23" t="s">
        <v>116</v>
      </c>
      <c r="G18" s="24" t="s">
        <v>61</v>
      </c>
      <c r="H18" s="24" t="s">
        <v>117</v>
      </c>
      <c r="I18" s="23">
        <v>6210</v>
      </c>
      <c r="J18" s="26">
        <v>6</v>
      </c>
      <c r="K18" s="26" t="s">
        <v>118</v>
      </c>
      <c r="L18" s="26">
        <v>18000</v>
      </c>
      <c r="M18" s="23">
        <v>2016</v>
      </c>
      <c r="N18" s="23" t="s">
        <v>119</v>
      </c>
      <c r="O18" s="24" t="s">
        <v>41</v>
      </c>
      <c r="P18" s="27" t="s">
        <v>74</v>
      </c>
    </row>
    <row r="19" spans="1:16" s="29" customFormat="1" ht="30.6">
      <c r="A19" s="30">
        <f>A18+1</f>
        <v>17</v>
      </c>
      <c r="B19" s="31" t="s">
        <v>121</v>
      </c>
      <c r="C19" s="31" t="s">
        <v>20</v>
      </c>
      <c r="D19" s="32" t="s">
        <v>122</v>
      </c>
      <c r="E19" s="33" t="s">
        <v>115</v>
      </c>
      <c r="F19" s="33" t="s">
        <v>116</v>
      </c>
      <c r="G19" s="31" t="s">
        <v>11</v>
      </c>
      <c r="H19" s="31" t="s">
        <v>124</v>
      </c>
      <c r="I19" s="34">
        <v>26000</v>
      </c>
      <c r="J19" s="34">
        <v>6</v>
      </c>
      <c r="K19" s="34">
        <v>11100</v>
      </c>
      <c r="L19" s="34"/>
      <c r="M19" s="34">
        <v>2018</v>
      </c>
      <c r="N19" s="33"/>
      <c r="O19" s="34" t="s">
        <v>123</v>
      </c>
      <c r="P19" s="35"/>
    </row>
    <row r="20" spans="1:16" s="29" customFormat="1" ht="30.6">
      <c r="A20" s="12">
        <v>18</v>
      </c>
      <c r="B20" s="13" t="s">
        <v>112</v>
      </c>
      <c r="C20" s="74" t="s">
        <v>10</v>
      </c>
      <c r="D20" s="75" t="s">
        <v>125</v>
      </c>
      <c r="E20" s="76" t="s">
        <v>126</v>
      </c>
      <c r="F20" s="76" t="s">
        <v>127</v>
      </c>
      <c r="G20" s="74" t="s">
        <v>32</v>
      </c>
      <c r="H20" s="74"/>
      <c r="I20" s="77"/>
      <c r="J20" s="77"/>
      <c r="K20" s="77">
        <v>1968</v>
      </c>
      <c r="L20" s="77"/>
      <c r="M20" s="77">
        <v>2011</v>
      </c>
      <c r="N20" s="76"/>
      <c r="O20" s="77" t="s">
        <v>123</v>
      </c>
      <c r="P20" s="78"/>
    </row>
    <row r="21" spans="1:16" ht="14.4">
      <c r="A21" s="3"/>
      <c r="B21" s="3"/>
      <c r="C21" s="4"/>
      <c r="D21" s="10"/>
      <c r="E21" s="4"/>
      <c r="F21" s="4"/>
      <c r="G21" s="4"/>
      <c r="H21" s="4"/>
      <c r="I21" s="3"/>
      <c r="J21" s="3"/>
      <c r="K21" s="3"/>
      <c r="L21" s="3"/>
      <c r="M21" s="3"/>
      <c r="N21" s="3"/>
      <c r="O21" s="5"/>
      <c r="P21" s="22">
        <f>SUM(P3:P19)</f>
        <v>52200</v>
      </c>
    </row>
    <row r="22" spans="1:16">
      <c r="A22" s="8"/>
    </row>
  </sheetData>
  <pageMargins left="0.70866141732283472" right="0.70866141732283472" top="0.74803149606299213" bottom="0.74803149606299213" header="0.31496062992125984" footer="0.31496062992125984"/>
  <pageSetup paperSize="9" scale="67" fitToWidth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F5449-C8D3-4B27-96DF-00416421630B}">
  <dimension ref="A1:T16"/>
  <sheetViews>
    <sheetView topLeftCell="A13" workbookViewId="0">
      <selection activeCell="G19" sqref="G19"/>
    </sheetView>
  </sheetViews>
  <sheetFormatPr defaultRowHeight="13.8"/>
  <cols>
    <col min="2" max="17" width="8.796875" customWidth="1"/>
    <col min="19" max="19" width="8.796875" style="6"/>
  </cols>
  <sheetData>
    <row r="1" spans="1:20" ht="38.4">
      <c r="A1" s="41" t="s">
        <v>9</v>
      </c>
      <c r="B1" s="54" t="s">
        <v>74</v>
      </c>
      <c r="C1" s="42" t="s">
        <v>12</v>
      </c>
      <c r="D1" s="54" t="s">
        <v>74</v>
      </c>
      <c r="E1" s="54" t="s">
        <v>74</v>
      </c>
      <c r="F1" s="54" t="s">
        <v>74</v>
      </c>
      <c r="G1" s="59">
        <f>31000*0.9</f>
        <v>27900</v>
      </c>
      <c r="H1" s="54" t="s">
        <v>74</v>
      </c>
      <c r="I1" s="54" t="s">
        <v>74</v>
      </c>
      <c r="J1" s="60" t="s">
        <v>74</v>
      </c>
      <c r="K1" s="54" t="s">
        <v>74</v>
      </c>
      <c r="L1" s="54" t="s">
        <v>74</v>
      </c>
      <c r="M1" s="59">
        <f>27000*0.9</f>
        <v>24300</v>
      </c>
      <c r="N1" s="61" t="s">
        <v>74</v>
      </c>
      <c r="O1" s="61" t="s">
        <v>74</v>
      </c>
      <c r="P1" s="61" t="s">
        <v>74</v>
      </c>
      <c r="Q1" s="61" t="s">
        <v>74</v>
      </c>
      <c r="R1" s="62"/>
      <c r="S1" s="73"/>
      <c r="T1" s="63">
        <f>SUM(B1:R1)</f>
        <v>52200</v>
      </c>
    </row>
    <row r="2" spans="1:20" ht="28.8">
      <c r="A2" s="68" t="s">
        <v>8</v>
      </c>
      <c r="B2" s="69" t="s">
        <v>41</v>
      </c>
      <c r="C2" s="69" t="s">
        <v>41</v>
      </c>
      <c r="D2" s="69" t="s">
        <v>41</v>
      </c>
      <c r="E2" s="69" t="s">
        <v>41</v>
      </c>
      <c r="F2" s="69" t="s">
        <v>41</v>
      </c>
      <c r="G2" s="69" t="s">
        <v>56</v>
      </c>
      <c r="H2" s="69" t="s">
        <v>37</v>
      </c>
      <c r="I2" s="69" t="s">
        <v>41</v>
      </c>
      <c r="J2" s="69" t="s">
        <v>37</v>
      </c>
      <c r="K2" s="69" t="s">
        <v>41</v>
      </c>
      <c r="L2" s="69" t="s">
        <v>41</v>
      </c>
      <c r="M2" s="69" t="s">
        <v>56</v>
      </c>
      <c r="N2" s="69" t="s">
        <v>41</v>
      </c>
      <c r="O2" s="69" t="s">
        <v>41</v>
      </c>
      <c r="P2" s="69" t="s">
        <v>37</v>
      </c>
      <c r="Q2" s="70" t="s">
        <v>41</v>
      </c>
      <c r="R2" s="71" t="s">
        <v>123</v>
      </c>
      <c r="S2" s="72" t="s">
        <v>123</v>
      </c>
      <c r="T2" s="58"/>
    </row>
    <row r="3" spans="1:20" ht="42.6">
      <c r="A3" s="41" t="s">
        <v>75</v>
      </c>
      <c r="B3" s="42"/>
      <c r="C3" s="42" t="s">
        <v>110</v>
      </c>
      <c r="D3" s="42"/>
      <c r="E3" s="42" t="s">
        <v>106</v>
      </c>
      <c r="F3" s="42" t="s">
        <v>107</v>
      </c>
      <c r="G3" s="42" t="s">
        <v>94</v>
      </c>
      <c r="H3" s="42" t="s">
        <v>88</v>
      </c>
      <c r="I3" s="42" t="s">
        <v>86</v>
      </c>
      <c r="J3" s="42" t="s">
        <v>81</v>
      </c>
      <c r="K3" s="42"/>
      <c r="L3" s="42"/>
      <c r="M3" s="42" t="s">
        <v>108</v>
      </c>
      <c r="N3" s="55" t="s">
        <v>74</v>
      </c>
      <c r="O3" s="37" t="s">
        <v>79</v>
      </c>
      <c r="P3" s="37" t="s">
        <v>76</v>
      </c>
      <c r="Q3" s="38" t="s">
        <v>119</v>
      </c>
      <c r="R3" s="53"/>
      <c r="S3" s="65"/>
      <c r="T3" s="40"/>
    </row>
    <row r="4" spans="1:20" ht="39.6">
      <c r="A4" s="41" t="s">
        <v>7</v>
      </c>
      <c r="B4" s="42">
        <v>2006</v>
      </c>
      <c r="C4" s="42">
        <v>2008</v>
      </c>
      <c r="D4" s="42">
        <v>2007</v>
      </c>
      <c r="E4" s="42">
        <v>2011</v>
      </c>
      <c r="F4" s="42">
        <v>2012</v>
      </c>
      <c r="G4" s="42">
        <v>2012</v>
      </c>
      <c r="H4" s="42">
        <v>2014</v>
      </c>
      <c r="I4" s="42">
        <v>2015</v>
      </c>
      <c r="J4" s="42">
        <v>1986</v>
      </c>
      <c r="K4" s="42">
        <v>2002</v>
      </c>
      <c r="L4" s="42">
        <v>2007</v>
      </c>
      <c r="M4" s="42">
        <v>2008</v>
      </c>
      <c r="N4" s="37">
        <v>2014</v>
      </c>
      <c r="O4" s="37">
        <v>2007</v>
      </c>
      <c r="P4" s="37">
        <v>2017</v>
      </c>
      <c r="Q4" s="38">
        <v>2016</v>
      </c>
      <c r="R4" s="56">
        <v>2018</v>
      </c>
      <c r="S4" s="64">
        <v>2011</v>
      </c>
      <c r="T4" s="40"/>
    </row>
    <row r="5" spans="1:20" ht="25.2">
      <c r="A5" s="41" t="s">
        <v>82</v>
      </c>
      <c r="B5" s="42"/>
      <c r="C5" s="42">
        <v>3490</v>
      </c>
      <c r="D5" s="42"/>
      <c r="E5" s="42">
        <v>3490</v>
      </c>
      <c r="F5" s="42">
        <v>3490</v>
      </c>
      <c r="G5" s="42">
        <v>2040</v>
      </c>
      <c r="H5" s="42">
        <v>750</v>
      </c>
      <c r="I5" s="42">
        <v>16000</v>
      </c>
      <c r="J5" s="54">
        <v>750</v>
      </c>
      <c r="K5" s="42"/>
      <c r="L5" s="42"/>
      <c r="M5" s="42"/>
      <c r="N5" s="37"/>
      <c r="O5" s="37">
        <v>26000</v>
      </c>
      <c r="P5" s="55"/>
      <c r="Q5" s="57">
        <v>18000</v>
      </c>
      <c r="R5" s="56"/>
      <c r="S5" s="64"/>
      <c r="T5" s="40"/>
    </row>
    <row r="6" spans="1:20" ht="42">
      <c r="A6" s="41" t="s">
        <v>85</v>
      </c>
      <c r="B6" s="42">
        <v>4580</v>
      </c>
      <c r="C6" s="42" t="s">
        <v>109</v>
      </c>
      <c r="D6" s="42">
        <v>2402</v>
      </c>
      <c r="E6" s="42" t="s">
        <v>105</v>
      </c>
      <c r="F6" s="42">
        <v>2198</v>
      </c>
      <c r="G6" s="42" t="s">
        <v>93</v>
      </c>
      <c r="H6" s="42" t="s">
        <v>12</v>
      </c>
      <c r="I6" s="42" t="s">
        <v>84</v>
      </c>
      <c r="J6" s="54" t="s">
        <v>12</v>
      </c>
      <c r="K6" s="42">
        <v>49</v>
      </c>
      <c r="L6" s="42" t="s">
        <v>12</v>
      </c>
      <c r="M6" s="42">
        <v>2464</v>
      </c>
      <c r="N6" s="37"/>
      <c r="O6" s="37" t="s">
        <v>78</v>
      </c>
      <c r="P6" s="55" t="s">
        <v>74</v>
      </c>
      <c r="Q6" s="57" t="s">
        <v>118</v>
      </c>
      <c r="R6" s="56">
        <v>11100</v>
      </c>
      <c r="S6" s="64">
        <v>1968</v>
      </c>
      <c r="T6" s="40"/>
    </row>
    <row r="7" spans="1:20" ht="29.4">
      <c r="A7" s="41" t="s">
        <v>6</v>
      </c>
      <c r="B7" s="42">
        <v>6</v>
      </c>
      <c r="C7" s="42">
        <v>6</v>
      </c>
      <c r="D7" s="42">
        <v>6</v>
      </c>
      <c r="E7" s="42">
        <v>6</v>
      </c>
      <c r="F7" s="42">
        <v>5</v>
      </c>
      <c r="G7" s="42">
        <v>5</v>
      </c>
      <c r="H7" s="42" t="s">
        <v>12</v>
      </c>
      <c r="I7" s="42">
        <v>6</v>
      </c>
      <c r="J7" s="54" t="s">
        <v>12</v>
      </c>
      <c r="K7" s="42">
        <v>2</v>
      </c>
      <c r="L7" s="42" t="s">
        <v>49</v>
      </c>
      <c r="M7" s="42">
        <v>3</v>
      </c>
      <c r="N7" s="37"/>
      <c r="O7" s="37"/>
      <c r="P7" s="55" t="s">
        <v>74</v>
      </c>
      <c r="Q7" s="57">
        <v>6</v>
      </c>
      <c r="R7" s="56">
        <v>6</v>
      </c>
      <c r="S7" s="64"/>
      <c r="T7" s="40"/>
    </row>
    <row r="8" spans="1:20" ht="28.2">
      <c r="A8" s="41" t="s">
        <v>5</v>
      </c>
      <c r="B8" s="42">
        <v>6000</v>
      </c>
      <c r="C8" s="42">
        <v>1140</v>
      </c>
      <c r="D8" s="42">
        <v>1260</v>
      </c>
      <c r="E8" s="42">
        <v>960</v>
      </c>
      <c r="F8" s="42">
        <v>1433</v>
      </c>
      <c r="G8" s="42" t="s">
        <v>12</v>
      </c>
      <c r="H8" s="42">
        <v>500</v>
      </c>
      <c r="I8" s="42">
        <v>6775</v>
      </c>
      <c r="J8" s="54">
        <v>300</v>
      </c>
      <c r="K8" s="42" t="s">
        <v>12</v>
      </c>
      <c r="L8" s="42" t="s">
        <v>12</v>
      </c>
      <c r="M8" s="42">
        <v>980</v>
      </c>
      <c r="N8" s="55" t="s">
        <v>74</v>
      </c>
      <c r="O8" s="55" t="s">
        <v>74</v>
      </c>
      <c r="P8" s="37">
        <v>248</v>
      </c>
      <c r="Q8" s="38">
        <v>6210</v>
      </c>
      <c r="R8" s="56">
        <v>26000</v>
      </c>
      <c r="S8" s="64"/>
      <c r="T8" s="40"/>
    </row>
    <row r="9" spans="1:20" ht="26.4">
      <c r="A9" s="41" t="s">
        <v>72</v>
      </c>
      <c r="B9" s="42" t="s">
        <v>96</v>
      </c>
      <c r="C9" s="42" t="s">
        <v>97</v>
      </c>
      <c r="D9" s="42" t="s">
        <v>98</v>
      </c>
      <c r="E9" s="42" t="s">
        <v>103</v>
      </c>
      <c r="F9" s="42" t="s">
        <v>95</v>
      </c>
      <c r="G9" s="42" t="s">
        <v>92</v>
      </c>
      <c r="H9" s="42" t="s">
        <v>87</v>
      </c>
      <c r="I9" s="42" t="s">
        <v>83</v>
      </c>
      <c r="J9" s="42">
        <v>13833</v>
      </c>
      <c r="K9" s="42" t="s">
        <v>100</v>
      </c>
      <c r="L9" s="43" t="s">
        <v>101</v>
      </c>
      <c r="M9" s="42" t="s">
        <v>102</v>
      </c>
      <c r="N9" s="42" t="s">
        <v>90</v>
      </c>
      <c r="O9" s="42" t="s">
        <v>77</v>
      </c>
      <c r="P9" s="42" t="s">
        <v>73</v>
      </c>
      <c r="Q9" s="44" t="s">
        <v>117</v>
      </c>
      <c r="R9" s="45" t="s">
        <v>124</v>
      </c>
      <c r="S9" s="66"/>
      <c r="T9" s="46"/>
    </row>
    <row r="10" spans="1:20" ht="40.200000000000003">
      <c r="A10" s="41" t="s">
        <v>4</v>
      </c>
      <c r="B10" s="42" t="s">
        <v>11</v>
      </c>
      <c r="C10" s="42" t="s">
        <v>64</v>
      </c>
      <c r="D10" s="42" t="s">
        <v>11</v>
      </c>
      <c r="E10" s="42" t="s">
        <v>64</v>
      </c>
      <c r="F10" s="42" t="s">
        <v>11</v>
      </c>
      <c r="G10" s="42" t="s">
        <v>32</v>
      </c>
      <c r="H10" s="42" t="s">
        <v>36</v>
      </c>
      <c r="I10" s="42" t="s">
        <v>61</v>
      </c>
      <c r="J10" s="42" t="s">
        <v>60</v>
      </c>
      <c r="K10" s="42" t="s">
        <v>45</v>
      </c>
      <c r="L10" s="42" t="s">
        <v>62</v>
      </c>
      <c r="M10" s="42" t="s">
        <v>53</v>
      </c>
      <c r="N10" s="42" t="s">
        <v>63</v>
      </c>
      <c r="O10" s="42" t="s">
        <v>61</v>
      </c>
      <c r="P10" s="42" t="s">
        <v>36</v>
      </c>
      <c r="Q10" s="44" t="s">
        <v>61</v>
      </c>
      <c r="R10" s="45" t="s">
        <v>11</v>
      </c>
      <c r="S10" s="66" t="s">
        <v>32</v>
      </c>
      <c r="T10" s="46"/>
    </row>
    <row r="11" spans="1:20" ht="44.4">
      <c r="A11" s="41" t="s">
        <v>3</v>
      </c>
      <c r="B11" s="42" t="s">
        <v>15</v>
      </c>
      <c r="C11" s="42" t="s">
        <v>18</v>
      </c>
      <c r="D11" s="42" t="s">
        <v>23</v>
      </c>
      <c r="E11" s="42" t="s">
        <v>25</v>
      </c>
      <c r="F11" s="42" t="s">
        <v>28</v>
      </c>
      <c r="G11" s="42" t="s">
        <v>91</v>
      </c>
      <c r="H11" s="42" t="s">
        <v>35</v>
      </c>
      <c r="I11" s="42" t="s">
        <v>40</v>
      </c>
      <c r="J11" s="42" t="s">
        <v>59</v>
      </c>
      <c r="K11" s="42" t="s">
        <v>44</v>
      </c>
      <c r="L11" s="42" t="s">
        <v>47</v>
      </c>
      <c r="M11" s="42" t="s">
        <v>52</v>
      </c>
      <c r="N11" s="37" t="s">
        <v>55</v>
      </c>
      <c r="O11" s="37" t="s">
        <v>68</v>
      </c>
      <c r="P11" s="37" t="s">
        <v>71</v>
      </c>
      <c r="Q11" s="38" t="s">
        <v>116</v>
      </c>
      <c r="R11" s="53" t="s">
        <v>116</v>
      </c>
      <c r="S11" s="65" t="s">
        <v>127</v>
      </c>
      <c r="T11" s="46"/>
    </row>
    <row r="12" spans="1:20" ht="42.6">
      <c r="A12" s="41" t="s">
        <v>2</v>
      </c>
      <c r="B12" s="42" t="s">
        <v>14</v>
      </c>
      <c r="C12" s="42" t="s">
        <v>17</v>
      </c>
      <c r="D12" s="42" t="s">
        <v>22</v>
      </c>
      <c r="E12" s="42" t="s">
        <v>17</v>
      </c>
      <c r="F12" s="42" t="s">
        <v>17</v>
      </c>
      <c r="G12" s="42" t="s">
        <v>31</v>
      </c>
      <c r="H12" s="42" t="s">
        <v>34</v>
      </c>
      <c r="I12" s="42" t="s">
        <v>39</v>
      </c>
      <c r="J12" s="42" t="s">
        <v>58</v>
      </c>
      <c r="K12" s="42" t="s">
        <v>43</v>
      </c>
      <c r="L12" s="42" t="s">
        <v>48</v>
      </c>
      <c r="M12" s="42" t="s">
        <v>51</v>
      </c>
      <c r="N12" s="37" t="s">
        <v>54</v>
      </c>
      <c r="O12" s="42" t="s">
        <v>67</v>
      </c>
      <c r="P12" s="37" t="s">
        <v>70</v>
      </c>
      <c r="Q12" s="38" t="s">
        <v>115</v>
      </c>
      <c r="R12" s="53" t="s">
        <v>115</v>
      </c>
      <c r="S12" s="65" t="s">
        <v>126</v>
      </c>
      <c r="T12" s="46"/>
    </row>
    <row r="13" spans="1:20" ht="42">
      <c r="A13" s="41" t="s">
        <v>65</v>
      </c>
      <c r="B13" s="47" t="s">
        <v>13</v>
      </c>
      <c r="C13" s="47" t="s">
        <v>16</v>
      </c>
      <c r="D13" s="47" t="s">
        <v>21</v>
      </c>
      <c r="E13" s="47" t="s">
        <v>24</v>
      </c>
      <c r="F13" s="47" t="s">
        <v>27</v>
      </c>
      <c r="G13" s="47" t="s">
        <v>30</v>
      </c>
      <c r="H13" s="47" t="s">
        <v>33</v>
      </c>
      <c r="I13" s="47" t="s">
        <v>38</v>
      </c>
      <c r="J13" s="47" t="s">
        <v>57</v>
      </c>
      <c r="K13" s="47" t="s">
        <v>42</v>
      </c>
      <c r="L13" s="47" t="s">
        <v>47</v>
      </c>
      <c r="M13" s="47" t="s">
        <v>50</v>
      </c>
      <c r="N13" s="48" t="s">
        <v>74</v>
      </c>
      <c r="O13" s="49" t="s">
        <v>66</v>
      </c>
      <c r="P13" s="49" t="s">
        <v>69</v>
      </c>
      <c r="Q13" s="50" t="s">
        <v>114</v>
      </c>
      <c r="R13" s="51" t="s">
        <v>122</v>
      </c>
      <c r="S13" s="67" t="s">
        <v>125</v>
      </c>
      <c r="T13" s="52"/>
    </row>
    <row r="14" spans="1:20" ht="62.4">
      <c r="A14" s="41" t="s">
        <v>1</v>
      </c>
      <c r="B14" s="42" t="s">
        <v>10</v>
      </c>
      <c r="C14" s="42" t="s">
        <v>10</v>
      </c>
      <c r="D14" s="42" t="s">
        <v>20</v>
      </c>
      <c r="E14" s="42" t="s">
        <v>19</v>
      </c>
      <c r="F14" s="42" t="s">
        <v>26</v>
      </c>
      <c r="G14" s="42" t="s">
        <v>29</v>
      </c>
      <c r="H14" s="42" t="s">
        <v>26</v>
      </c>
      <c r="I14" s="42" t="s">
        <v>20</v>
      </c>
      <c r="J14" s="42" t="s">
        <v>10</v>
      </c>
      <c r="K14" s="42" t="s">
        <v>99</v>
      </c>
      <c r="L14" s="42" t="s">
        <v>46</v>
      </c>
      <c r="M14" s="42" t="s">
        <v>46</v>
      </c>
      <c r="N14" s="42" t="s">
        <v>46</v>
      </c>
      <c r="O14" s="42" t="s">
        <v>10</v>
      </c>
      <c r="P14" s="42" t="s">
        <v>19</v>
      </c>
      <c r="Q14" s="44" t="s">
        <v>19</v>
      </c>
      <c r="R14" s="45" t="s">
        <v>20</v>
      </c>
      <c r="S14" s="66" t="s">
        <v>10</v>
      </c>
      <c r="T14" s="46"/>
    </row>
    <row r="15" spans="1:20" ht="111">
      <c r="A15" s="41" t="s">
        <v>89</v>
      </c>
      <c r="B15" s="42" t="s">
        <v>80</v>
      </c>
      <c r="C15" s="42" t="s">
        <v>80</v>
      </c>
      <c r="D15" s="43" t="s">
        <v>121</v>
      </c>
      <c r="E15" s="42" t="s">
        <v>120</v>
      </c>
      <c r="F15" s="42" t="s">
        <v>104</v>
      </c>
      <c r="G15" s="42" t="s">
        <v>112</v>
      </c>
      <c r="H15" s="42" t="s">
        <v>112</v>
      </c>
      <c r="I15" s="42" t="s">
        <v>112</v>
      </c>
      <c r="J15" s="42" t="s">
        <v>80</v>
      </c>
      <c r="K15" s="42" t="s">
        <v>99</v>
      </c>
      <c r="L15" s="42" t="s">
        <v>111</v>
      </c>
      <c r="M15" s="42" t="s">
        <v>113</v>
      </c>
      <c r="N15" s="42" t="s">
        <v>113</v>
      </c>
      <c r="O15" s="42" t="s">
        <v>112</v>
      </c>
      <c r="P15" s="42" t="s">
        <v>112</v>
      </c>
      <c r="Q15" s="44" t="s">
        <v>112</v>
      </c>
      <c r="R15" s="45" t="s">
        <v>121</v>
      </c>
      <c r="S15" s="42" t="s">
        <v>112</v>
      </c>
      <c r="T15" s="40"/>
    </row>
    <row r="16" spans="1:20" ht="18.600000000000001">
      <c r="A16" s="36" t="s">
        <v>0</v>
      </c>
      <c r="B16" s="37">
        <f>1</f>
        <v>1</v>
      </c>
      <c r="C16" s="37">
        <f t="shared" ref="C16:R16" si="0">B16+1</f>
        <v>2</v>
      </c>
      <c r="D16" s="37">
        <f t="shared" si="0"/>
        <v>3</v>
      </c>
      <c r="E16" s="37">
        <f t="shared" si="0"/>
        <v>4</v>
      </c>
      <c r="F16" s="37">
        <f t="shared" si="0"/>
        <v>5</v>
      </c>
      <c r="G16" s="37">
        <f t="shared" si="0"/>
        <v>6</v>
      </c>
      <c r="H16" s="37">
        <f t="shared" si="0"/>
        <v>7</v>
      </c>
      <c r="I16" s="37">
        <f t="shared" si="0"/>
        <v>8</v>
      </c>
      <c r="J16" s="37">
        <f t="shared" si="0"/>
        <v>9</v>
      </c>
      <c r="K16" s="37">
        <f t="shared" si="0"/>
        <v>10</v>
      </c>
      <c r="L16" s="37">
        <f t="shared" si="0"/>
        <v>11</v>
      </c>
      <c r="M16" s="37">
        <f t="shared" si="0"/>
        <v>12</v>
      </c>
      <c r="N16" s="37">
        <f t="shared" si="0"/>
        <v>13</v>
      </c>
      <c r="O16" s="37">
        <f t="shared" si="0"/>
        <v>14</v>
      </c>
      <c r="P16" s="37">
        <f t="shared" si="0"/>
        <v>15</v>
      </c>
      <c r="Q16" s="38">
        <f t="shared" si="0"/>
        <v>16</v>
      </c>
      <c r="R16" s="39">
        <f t="shared" si="0"/>
        <v>17</v>
      </c>
      <c r="S16" s="37" t="s">
        <v>128</v>
      </c>
      <c r="T16" s="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38" sqref="E38"/>
    </sheetView>
  </sheetViews>
  <sheetFormatPr defaultRowHeight="13.8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Wykaz pojazdów</vt:lpstr>
      <vt:lpstr>Arkusz5</vt:lpstr>
      <vt:lpstr>Arkusz2</vt:lpstr>
      <vt:lpstr>Arkusz3</vt:lpstr>
      <vt:lpstr>'Wykaz pojazdów'!Obszar_wydruku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InterRisk</dc:creator>
  <cp:lastModifiedBy>Natalia Maćkowiak-Echaust</cp:lastModifiedBy>
  <cp:lastPrinted>2018-12-11T08:47:18Z</cp:lastPrinted>
  <dcterms:created xsi:type="dcterms:W3CDTF">2015-12-29T14:33:38Z</dcterms:created>
  <dcterms:modified xsi:type="dcterms:W3CDTF">2020-09-29T12:47:47Z</dcterms:modified>
</cp:coreProperties>
</file>