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T:\INWESTYCJE\Zielątkowo - Morwowa, Słoneczna, Wspólna, Wyrzykowskiej KS\Przetarg\"/>
    </mc:Choice>
  </mc:AlternateContent>
  <xr:revisionPtr revIDLastSave="0" documentId="13_ncr:1_{5389C312-B961-47C5-B0E2-EA64610DB386}" xr6:coauthVersionLast="46" xr6:coauthVersionMax="46" xr10:uidLastSave="{00000000-0000-0000-0000-000000000000}"/>
  <bookViews>
    <workbookView xWindow="-120" yWindow="-120" windowWidth="25440" windowHeight="15390" activeTab="1" xr2:uid="{00000000-000D-0000-FFFF-FFFF00000000}"/>
  </bookViews>
  <sheets>
    <sheet name="Strona tytułowa" sheetId="4" r:id="rId1"/>
    <sheet name="Kosztorys ofertowy" sheetId="1" r:id="rId2"/>
  </sheets>
  <definedNames>
    <definedName name="_xlnm.Print_Area" localSheetId="1">'Kosztorys ofertowy'!$A$1:$G$67</definedName>
    <definedName name="_xlnm.Print_Area" localSheetId="0">'Strona tytułowa'!$A$1:$H$33</definedName>
    <definedName name="_xlnm.Print_Titles" localSheetId="1">'Kosztorys ofertowy'!$1:$2</definedName>
  </definedNames>
  <calcPr calcId="181029"/>
</workbook>
</file>

<file path=xl/calcChain.xml><?xml version="1.0" encoding="utf-8"?>
<calcChain xmlns="http://schemas.openxmlformats.org/spreadsheetml/2006/main">
  <c r="F58" i="1" l="1"/>
  <c r="G58" i="1" s="1"/>
  <c r="F57" i="1"/>
  <c r="G57" i="1" s="1"/>
  <c r="F6" i="1"/>
  <c r="F65" i="1"/>
  <c r="G65" i="1" s="1"/>
  <c r="F64" i="1"/>
  <c r="G64" i="1" s="1"/>
  <c r="F63" i="1"/>
  <c r="G63" i="1" s="1"/>
  <c r="G66" i="1" s="1"/>
  <c r="H31" i="4" s="1"/>
  <c r="F48" i="1"/>
  <c r="G48" i="1" s="1"/>
  <c r="F49" i="1"/>
  <c r="G49" i="1" s="1"/>
  <c r="F60" i="1"/>
  <c r="G60" i="1" s="1"/>
  <c r="F59" i="1"/>
  <c r="G59" i="1" s="1"/>
  <c r="F56" i="1"/>
  <c r="G56" i="1" s="1"/>
  <c r="F55" i="1"/>
  <c r="G55" i="1" s="1"/>
  <c r="F54" i="1"/>
  <c r="G54" i="1" s="1"/>
  <c r="F53" i="1"/>
  <c r="G53" i="1" s="1"/>
  <c r="F52" i="1"/>
  <c r="G52" i="1" s="1"/>
  <c r="F51" i="1"/>
  <c r="G51" i="1" s="1"/>
  <c r="F50" i="1"/>
  <c r="G50" i="1" s="1"/>
  <c r="F47" i="1"/>
  <c r="G47" i="1" s="1"/>
  <c r="F46" i="1"/>
  <c r="G46" i="1" s="1"/>
  <c r="F66" i="1" l="1"/>
  <c r="G31" i="4" s="1"/>
  <c r="G61" i="1"/>
  <c r="F61" i="1"/>
  <c r="G30" i="4" l="1"/>
  <c r="H30" i="4"/>
  <c r="F43" i="1"/>
  <c r="G43" i="1" s="1"/>
  <c r="F19" i="1"/>
  <c r="G19" i="1" s="1"/>
  <c r="F42" i="1"/>
  <c r="G42" i="1" s="1"/>
  <c r="F41" i="1"/>
  <c r="G41" i="1" s="1"/>
  <c r="F40" i="1"/>
  <c r="G40" i="1" s="1"/>
  <c r="F39" i="1"/>
  <c r="G39" i="1" s="1"/>
  <c r="F38" i="1"/>
  <c r="G38" i="1" s="1"/>
  <c r="F37" i="1"/>
  <c r="G37" i="1" s="1"/>
  <c r="F36" i="1"/>
  <c r="G36" i="1" s="1"/>
  <c r="F35" i="1"/>
  <c r="G35" i="1" s="1"/>
  <c r="F34" i="1"/>
  <c r="G34" i="1" s="1"/>
  <c r="F33" i="1"/>
  <c r="G33" i="1" s="1"/>
  <c r="F32" i="1"/>
  <c r="F31" i="1"/>
  <c r="F17" i="1"/>
  <c r="G17" i="1" s="1"/>
  <c r="F28" i="1"/>
  <c r="G28" i="1" s="1"/>
  <c r="F24" i="1"/>
  <c r="G24" i="1" s="1"/>
  <c r="F23" i="1"/>
  <c r="G23" i="1" s="1"/>
  <c r="F20" i="1"/>
  <c r="G20" i="1" s="1"/>
  <c r="F13" i="1"/>
  <c r="G13" i="1" s="1"/>
  <c r="F12" i="1"/>
  <c r="G12" i="1" s="1"/>
  <c r="F11" i="1"/>
  <c r="G11" i="1" s="1"/>
  <c r="F10" i="1"/>
  <c r="G10" i="1" s="1"/>
  <c r="F9" i="1"/>
  <c r="G9" i="1" s="1"/>
  <c r="F8" i="1"/>
  <c r="G8" i="1" s="1"/>
  <c r="F7" i="1"/>
  <c r="G7" i="1" s="1"/>
  <c r="G6" i="1"/>
  <c r="F5" i="1"/>
  <c r="G5" i="1" s="1"/>
  <c r="F4" i="1"/>
  <c r="G32" i="1" l="1"/>
  <c r="F44" i="1"/>
  <c r="G31" i="1"/>
  <c r="F14" i="1"/>
  <c r="G27" i="4" s="1"/>
  <c r="G4" i="1"/>
  <c r="G14" i="1" s="1"/>
  <c r="H27" i="4" s="1"/>
  <c r="G29" i="4" l="1"/>
  <c r="G44" i="1"/>
  <c r="H29" i="4" l="1"/>
  <c r="F27" i="1"/>
  <c r="G27" i="1" s="1"/>
  <c r="F26" i="1"/>
  <c r="G26" i="1" s="1"/>
  <c r="F25" i="1"/>
  <c r="G25" i="1" s="1"/>
  <c r="F22" i="1"/>
  <c r="G22" i="1" s="1"/>
  <c r="F18" i="1" l="1"/>
  <c r="G18" i="1" s="1"/>
  <c r="F21" i="1" l="1"/>
  <c r="G21" i="1" s="1"/>
  <c r="F16" i="1"/>
  <c r="F29" i="1" l="1"/>
  <c r="G16" i="1"/>
  <c r="G28" i="4" l="1"/>
  <c r="G32" i="4" s="1"/>
  <c r="F67" i="1"/>
  <c r="G29" i="1"/>
  <c r="H28" i="4" l="1"/>
  <c r="H32" i="4" s="1"/>
  <c r="G6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Tomasz Juszczuk</author>
  </authors>
  <commentList>
    <comment ref="D16" authorId="0" shapeId="0" xr:uid="{BE9A9CC4-E830-4461-A3BB-8AB0D2C814BA}">
      <text>
        <r>
          <rPr>
            <sz val="9"/>
            <color indexed="81"/>
            <rFont val="Tahoma"/>
            <family val="2"/>
            <charset val="238"/>
          </rPr>
          <t>K 7 - SR 3 = 23,5 m
LPP 3 - KS 487 =156,4 m
KS 482 - KS 498 = 23,3 m</t>
        </r>
      </text>
    </comment>
    <comment ref="D46" authorId="0" shapeId="0" xr:uid="{7ECF55FF-D84B-4EDA-B9E8-CC2F7B492E5D}">
      <text>
        <r>
          <rPr>
            <sz val="9"/>
            <color indexed="81"/>
            <rFont val="Tahoma"/>
            <family val="2"/>
            <charset val="238"/>
          </rPr>
          <t>KS 295 - KS 298 = 137,2 m;
LPP 2 - KS 307 = 127,0 m;</t>
        </r>
      </text>
    </comment>
  </commentList>
</comments>
</file>

<file path=xl/sharedStrings.xml><?xml version="1.0" encoding="utf-8"?>
<sst xmlns="http://schemas.openxmlformats.org/spreadsheetml/2006/main" count="218" uniqueCount="139">
  <si>
    <t>L.p.</t>
  </si>
  <si>
    <t>Opis roboty</t>
  </si>
  <si>
    <t>Ilość</t>
  </si>
  <si>
    <t>Cena jedn.
NETTO</t>
  </si>
  <si>
    <t>Wartość
NETTO</t>
  </si>
  <si>
    <t>Wartość
BRUTTO</t>
  </si>
  <si>
    <t>szt.</t>
  </si>
  <si>
    <t>m</t>
  </si>
  <si>
    <t>Jedn.</t>
  </si>
  <si>
    <t>Klasyfikacja robót wg Wspólnego Słownika Zamówień</t>
  </si>
  <si>
    <t>45100000-8</t>
  </si>
  <si>
    <t>Przygotowanie terenu pod budowę</t>
  </si>
  <si>
    <t>45233120-6</t>
  </si>
  <si>
    <t>Roboty w zakresie dróg</t>
  </si>
  <si>
    <t>45233200-1</t>
  </si>
  <si>
    <t>Roboty w zakresie różnych nawierzchni</t>
  </si>
  <si>
    <t>Kategoria obiektu:</t>
  </si>
  <si>
    <t>Nazwa 
i adres inwestora:</t>
  </si>
  <si>
    <t>Gmina Suchy Las
ul. Szkolna 13
62-002 Suchy Las</t>
  </si>
  <si>
    <t>Zestawienie kosztorysów:</t>
  </si>
  <si>
    <t>Koszt netto</t>
  </si>
  <si>
    <t>Koszt brutto</t>
  </si>
  <si>
    <t>Inwestycja:</t>
  </si>
  <si>
    <t>Zadanie 1:</t>
  </si>
  <si>
    <t>Zadanie 2:</t>
  </si>
  <si>
    <t>45231300-8</t>
  </si>
  <si>
    <t>Roboty budowlane w zakresie budowy wodociągów i rurociągów do odprowadzania ścieków</t>
  </si>
  <si>
    <t>Zadanie 3:</t>
  </si>
  <si>
    <t>XXVI - sieci; XXV - drogi (odtowrzenie po budowie sieci)</t>
  </si>
  <si>
    <t>1.1</t>
  </si>
  <si>
    <t>2.2</t>
  </si>
  <si>
    <t>1.2</t>
  </si>
  <si>
    <t>1.3</t>
  </si>
  <si>
    <t>1.4</t>
  </si>
  <si>
    <t>1.5</t>
  </si>
  <si>
    <t>1.6</t>
  </si>
  <si>
    <t>1.7</t>
  </si>
  <si>
    <t>1.8</t>
  </si>
  <si>
    <t>1.9</t>
  </si>
  <si>
    <t>1.10</t>
  </si>
  <si>
    <t>Budowa sieci kanalizacji sanitarnej PVC klasy S z litą ścianką SDR 34 SN8 Ø 200 mm</t>
  </si>
  <si>
    <t>Budowa studni rewizyjnych z kręgów betonowych Ø 1000 wraz z włazami</t>
  </si>
  <si>
    <t>Wykonanie przyłączy do granicy działki drogowej z rur PVC klasy S z litą ścianką SDR34 SN8 Ø 160 mm</t>
  </si>
  <si>
    <t>Wykonanie przyłączy na posesji prywatnej z rur PVC klasy S z litą ścianką SDR34 SN8 Ø 160 mm</t>
  </si>
  <si>
    <t>Budowa studni inspekcyjnych tworzywowych  Ø 425</t>
  </si>
  <si>
    <t>Wykonanie prób szczelności kanalizacji sanitarnej</t>
  </si>
  <si>
    <t>Wykonanie inspekcji TV kanalizacji sanitarnej</t>
  </si>
  <si>
    <t>Inwentaryzacja geodezyjna zatwierdzona przez PODGiK w Poznaniu</t>
  </si>
  <si>
    <t>Dokumentacja powykonawcza zgodna z procedurą AQUANET S.A. w Poznaniu</t>
  </si>
  <si>
    <t>2.1</t>
  </si>
  <si>
    <t>2.3</t>
  </si>
  <si>
    <t>2.4</t>
  </si>
  <si>
    <t>2.5</t>
  </si>
  <si>
    <t>2.6</t>
  </si>
  <si>
    <t>2.7</t>
  </si>
  <si>
    <t>2.8</t>
  </si>
  <si>
    <t>2.9</t>
  </si>
  <si>
    <t>2.10</t>
  </si>
  <si>
    <t>2.11</t>
  </si>
  <si>
    <t>2.12</t>
  </si>
  <si>
    <t>2.13</t>
  </si>
  <si>
    <t>3.1</t>
  </si>
  <si>
    <t>3.2</t>
  </si>
  <si>
    <t>3.3</t>
  </si>
  <si>
    <t>3.4</t>
  </si>
  <si>
    <t>3.5</t>
  </si>
  <si>
    <t>3.6</t>
  </si>
  <si>
    <t>3.7</t>
  </si>
  <si>
    <t>3.8</t>
  </si>
  <si>
    <t>3.9</t>
  </si>
  <si>
    <t>3.10</t>
  </si>
  <si>
    <t>3.11</t>
  </si>
  <si>
    <t>3.12</t>
  </si>
  <si>
    <t>3.13</t>
  </si>
  <si>
    <t>Nr zadania</t>
  </si>
  <si>
    <t>Nazwa zadania</t>
  </si>
  <si>
    <t>kpl.</t>
  </si>
  <si>
    <t xml:space="preserve">kpl. </t>
  </si>
  <si>
    <t>Wprowadzenie tymczasowej organizacji ruchu, koszty zajęcia pasa drogowego, organizacja zaplecza budowy, itp.</t>
  </si>
  <si>
    <t>Odtworzenie nawierzchni z dwóch rzędów płyt "P" 80x120x16 cm wypełnionych kruszywek "K" (40x80Px80Kx80Px40K)</t>
  </si>
  <si>
    <t>Rozbiórka nawierzchni z dwóch rzędów płyt "P" 80x120x16 wypełnionych kruszywem "K" (40x80Px80Kx80Px40K)</t>
  </si>
  <si>
    <t>Odtworzenie nawierzchni z naturalnego kruszywa kamiennego łamanego  (kliniec) o uziarnieniu 4,0 - 31,5mm, gr. 20 cm</t>
  </si>
  <si>
    <t>Zadanie 4:</t>
  </si>
  <si>
    <t>Branże:</t>
  </si>
  <si>
    <t>Budowa sieci kanalizacji sanitarnej oraz odtworzenie dróg ulicy Morwowej, Słonecznej, Wspólnej i Wyrzykowskiej miejscowości Zielątkowo, gm. Suchy Las</t>
  </si>
  <si>
    <t>Budowa studni rozprężnych z kręgów betonowych Ø 1000 wraz z włazami</t>
  </si>
  <si>
    <t>Budowa studni czyszczakowych z kręgów betonowych Ø 1500 wraz z włazami</t>
  </si>
  <si>
    <t>Budowa kompletnej przepompowni ścieków LPP 3 wraz ze złączem elektroenergetycznym oraz zagospodarowaniem terenu</t>
  </si>
  <si>
    <t>Budowa sieci kanalizacji sanitarnej grawitacyjnej PVC klasy S z litą ścianką SDR 34 SN8 Ø 200 mm</t>
  </si>
  <si>
    <t>Budowa kompletnej przepompowni ścieków LPP 4 wraz ze złączem elektroenergetycznym oraz zagospodarowaniem terenu</t>
  </si>
  <si>
    <t>Budowa sieci kanalizacji sanitarnej tłocznej z rur SDR 17 PE 100 RC PN 10 Ø 90 mm</t>
  </si>
  <si>
    <t>Kanalizacja sanitarna: ul. Morwowa 
(od studni KS 23 do KS 31);</t>
  </si>
  <si>
    <t>Rozbiórka i odtworzenie nawierzchni z betowej kostki brukowej (przy studni KS 23)</t>
  </si>
  <si>
    <t>Odtworzenie nawierzchni z naturalnego kruszywa kamiennego łamanego o uziarnieniu 4,0 - 31,5mm, gr. 20 cm, szer. 3,5 - 4,0 m</t>
  </si>
  <si>
    <t>Odtworzenie nawierzchni bitumicznej z mieszanki mineralno-asfaltowej AC11S, gr. warstwy po zagęszczeniu 4,0 cm, szer. 4,0 m</t>
  </si>
  <si>
    <t>4.1</t>
  </si>
  <si>
    <t>4.2</t>
  </si>
  <si>
    <t>4.3</t>
  </si>
  <si>
    <t>4.4</t>
  </si>
  <si>
    <t>4.5</t>
  </si>
  <si>
    <t>4.6</t>
  </si>
  <si>
    <t>4.7</t>
  </si>
  <si>
    <t>4.8</t>
  </si>
  <si>
    <t>4.9</t>
  </si>
  <si>
    <t>4.10</t>
  </si>
  <si>
    <t>4.11</t>
  </si>
  <si>
    <t>4.12</t>
  </si>
  <si>
    <t>4.13</t>
  </si>
  <si>
    <t>5.1</t>
  </si>
  <si>
    <t>5.2</t>
  </si>
  <si>
    <t>5.3</t>
  </si>
  <si>
    <t>ul. Wspólna 
(odcinek grawitacyjny LPP 4 - KS 432 , odcinek tłoczny KT 6 - LPP 4);</t>
  </si>
  <si>
    <t>Kanalizacja sanitarna: ul. Wspólna 
(odcinek grawitacyjny LPP 4 - KS 432 , odcinek tłoczny KT 6 - LPP 4);</t>
  </si>
  <si>
    <t>Dokumentacja odbiorowa;</t>
  </si>
  <si>
    <t>Kanalizacja sanitarna: ul. Stafanii Wyrzykowskiej
(odcinek grawitacyjny KS 295 - KS 298; LPP 2 -  KS 307, 
odcinek tłoczny LPP 2 - SR 2);</t>
  </si>
  <si>
    <t>Kanalizacja sanitarna: ul. Słoneczna 
(odcinek grawitacyjny KS 482 - KS 498; LPP 3 - KS 487; 
K 7 - SR 3, odcinek tłoczny SR 3 - LPP 3);</t>
  </si>
  <si>
    <t>ul. Słoneczna 
(odcinek grawitacyjny KS 482 - KS 498; LPP 3 - KS 487; K 7 - SR 3, odcinek tłoczny SR 3 - LPP 3);</t>
  </si>
  <si>
    <t>ul. Stefanii Wyrzykowskiej 
(odcinek grawitacyjny KS 295 - KS 298; LPP 2 -  KS 307, odcinek tłoczny LPP 2 - SR 2);</t>
  </si>
  <si>
    <t>ul. Morwowa 
(od studni KS 23 do KS 31);</t>
  </si>
  <si>
    <t>Razem zadanie nr 1, 2, 3, 4, 5:</t>
  </si>
  <si>
    <t>Pozwolenie na użytkowanie obiektu budowlanego wydane przez PINB dla powiatu poznańskiego</t>
  </si>
  <si>
    <t>4.14</t>
  </si>
  <si>
    <r>
      <t>Zadanie nr 1</t>
    </r>
    <r>
      <rPr>
        <sz val="10"/>
        <rFont val="Calibri"/>
        <family val="2"/>
        <charset val="238"/>
        <scheme val="minor"/>
      </rPr>
      <t xml:space="preserve"> - ul. Morwowa (od studni KS 23 do KS 31)</t>
    </r>
  </si>
  <si>
    <r>
      <t>m</t>
    </r>
    <r>
      <rPr>
        <vertAlign val="superscript"/>
        <sz val="10"/>
        <rFont val="Calibri"/>
        <family val="2"/>
        <charset val="238"/>
        <scheme val="minor"/>
      </rPr>
      <t>2</t>
    </r>
  </si>
  <si>
    <r>
      <t>Zadanie nr 2</t>
    </r>
    <r>
      <rPr>
        <sz val="10"/>
        <rFont val="Calibri"/>
        <family val="2"/>
        <charset val="238"/>
        <scheme val="minor"/>
      </rPr>
      <t xml:space="preserve"> - ul. Słoneczna (odcinek grawitacyjny KS 482 - KS 498; LPP 3 - KS 487; K 7 - SR 3, odcinek tłoczny SR 3 - LPP 3)</t>
    </r>
  </si>
  <si>
    <r>
      <t xml:space="preserve">Razem roboty związane z realizacją zadania nr 2 </t>
    </r>
    <r>
      <rPr>
        <sz val="10"/>
        <rFont val="Calibri"/>
        <family val="2"/>
        <charset val="238"/>
        <scheme val="minor"/>
      </rPr>
      <t>- ul. Słoneczna (odcinek KS 482 - KS 498; LPP 3 - KS 487; K 7 - SR 3):</t>
    </r>
  </si>
  <si>
    <r>
      <rPr>
        <b/>
        <sz val="10"/>
        <rFont val="Calibri"/>
        <family val="2"/>
        <charset val="238"/>
        <scheme val="minor"/>
      </rPr>
      <t xml:space="preserve">Zadanie nr 3 </t>
    </r>
    <r>
      <rPr>
        <sz val="10"/>
        <rFont val="Calibri"/>
        <family val="2"/>
        <charset val="238"/>
        <scheme val="minor"/>
      </rPr>
      <t>- ul. Wspólna (odcinek grawitacyjny LPP 4 - KS 432 , odcinek tłoczny KT 6 - LPP 4)</t>
    </r>
  </si>
  <si>
    <r>
      <t xml:space="preserve">Razem roboty związane z realizacją zadania nr 3 </t>
    </r>
    <r>
      <rPr>
        <sz val="10"/>
        <rFont val="Calibri"/>
        <family val="2"/>
        <charset val="238"/>
        <scheme val="minor"/>
      </rPr>
      <t>- Wspólna (odcinek grawitacyjny LPP 4 - KS 432 , odcinek tłoczny KT 6 - LPP 4):</t>
    </r>
  </si>
  <si>
    <r>
      <t>Zadanie nr 4</t>
    </r>
    <r>
      <rPr>
        <sz val="10"/>
        <rFont val="Calibri"/>
        <family val="2"/>
        <charset val="238"/>
        <scheme val="minor"/>
      </rPr>
      <t xml:space="preserve"> - ul. Stafanii Wyrzykowskiej (odcinek grawitacyjny KS 295 - KS 298; LPP 2 -  KS 307, odcinek tłoczny LPP 2 - SR 2)</t>
    </r>
  </si>
  <si>
    <r>
      <t xml:space="preserve">Razem roboty związane z realizacją zadania nr 4 </t>
    </r>
    <r>
      <rPr>
        <sz val="10"/>
        <rFont val="Calibri"/>
        <family val="2"/>
        <charset val="238"/>
        <scheme val="minor"/>
      </rPr>
      <t>- Wspólna (odcinek grawitacyjny LPP 4 - KS 432 , odcinek tłoczny KT 6 - LPP 4):</t>
    </r>
  </si>
  <si>
    <r>
      <rPr>
        <b/>
        <sz val="10"/>
        <rFont val="Calibri"/>
        <family val="2"/>
        <charset val="238"/>
        <scheme val="minor"/>
      </rPr>
      <t>Dokumentacja odbiorowa</t>
    </r>
    <r>
      <rPr>
        <sz val="10"/>
        <rFont val="Calibri"/>
        <family val="2"/>
        <charset val="238"/>
        <scheme val="minor"/>
      </rPr>
      <t xml:space="preserve"> - ul. Morwowa, Słoneczna, Wspólna, Stefanii Wyrzykowskiej</t>
    </r>
  </si>
  <si>
    <t>Zadanie nr 1, 2, 3, 4, dokumentacja odbiorowa - razem:</t>
  </si>
  <si>
    <r>
      <t xml:space="preserve">Razem roboty związane z realizacją zadania nr 1 </t>
    </r>
    <r>
      <rPr>
        <sz val="10"/>
        <rFont val="Calibri"/>
        <family val="2"/>
        <charset val="238"/>
        <scheme val="minor"/>
      </rPr>
      <t>- ul. Morwowa (od studni KS 23 do KS 31):</t>
    </r>
  </si>
  <si>
    <t>Razem dokumentacja odbiorowa:</t>
  </si>
  <si>
    <t>KOSZTORYS OFERTOWY</t>
  </si>
  <si>
    <t>drogowa, sanitarna</t>
  </si>
  <si>
    <t>Kosztorys ofertowy
Budowa sieci kanalizacji sanitarnej oraz odtworzenie dróg ulicy Morwowej, Słonecznej, Wspólnej i Wyrzykowskiej miejscowości Zielątkowo, gm. Suchy Las</t>
  </si>
  <si>
    <t>Rozbiórka i odtworzenie nawierzchni z betowej kostki brukowej</t>
  </si>
  <si>
    <t>4.15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</si>
</sst>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2" x14ac:knownFonts="1">
    <font>
      <sz val="10"/>
      <name val="Arial"/>
      <charset val="238"/>
    </font>
    <font>
      <sz val="10"/>
      <name val="Arial CE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u/>
      <sz val="10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u/>
      <sz val="10"/>
      <name val="Calibri"/>
      <family val="2"/>
      <charset val="238"/>
      <scheme val="minor"/>
    </font>
    <font>
      <vertAlign val="superscript"/>
      <sz val="1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3">
    <xf numFmtId="0" fontId="0" fillId="0" borderId="0"/>
    <xf numFmtId="0" fontId="1" fillId="0" borderId="0"/>
    <xf numFmtId="44" fontId="3" fillId="0" borderId="0" applyFont="0" applyFill="0" applyBorder="0" applyAlignment="0" applyProtection="0"/>
  </cellStyleXfs>
  <cellXfs count="96">
    <xf numFmtId="0" fontId="0" fillId="0" borderId="0" xfId="0"/>
    <xf numFmtId="0" fontId="4" fillId="0" borderId="2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49" fontId="4" fillId="0" borderId="3" xfId="0" applyNumberFormat="1" applyFont="1" applyBorder="1" applyAlignment="1">
      <alignment vertical="center" wrapText="1"/>
    </xf>
    <xf numFmtId="4" fontId="4" fillId="0" borderId="0" xfId="0" applyNumberFormat="1" applyFont="1" applyBorder="1" applyAlignment="1">
      <alignment vertical="center" wrapText="1"/>
    </xf>
    <xf numFmtId="2" fontId="4" fillId="0" borderId="0" xfId="0" applyNumberFormat="1" applyFont="1" applyBorder="1" applyAlignment="1">
      <alignment vertical="center" wrapText="1"/>
    </xf>
    <xf numFmtId="4" fontId="4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0" fontId="4" fillId="0" borderId="0" xfId="0" applyFont="1"/>
    <xf numFmtId="0" fontId="7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/>
    </xf>
    <xf numFmtId="44" fontId="4" fillId="0" borderId="1" xfId="2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top"/>
    </xf>
    <xf numFmtId="0" fontId="4" fillId="0" borderId="0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44" fontId="5" fillId="0" borderId="16" xfId="0" applyNumberFormat="1" applyFont="1" applyBorder="1" applyAlignment="1">
      <alignment vertical="center"/>
    </xf>
    <xf numFmtId="44" fontId="5" fillId="0" borderId="17" xfId="0" applyNumberFormat="1" applyFont="1" applyBorder="1" applyAlignment="1">
      <alignment vertical="center"/>
    </xf>
    <xf numFmtId="44" fontId="4" fillId="0" borderId="13" xfId="0" applyNumberFormat="1" applyFont="1" applyBorder="1" applyAlignment="1">
      <alignment vertical="center"/>
    </xf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/>
    </xf>
    <xf numFmtId="0" fontId="5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44" fontId="10" fillId="0" borderId="24" xfId="2" applyFont="1" applyBorder="1" applyAlignment="1">
      <alignment horizontal="center" vertical="center" wrapText="1"/>
    </xf>
    <xf numFmtId="49" fontId="5" fillId="3" borderId="7" xfId="1" applyNumberFormat="1" applyFont="1" applyFill="1" applyBorder="1" applyAlignment="1">
      <alignment horizontal="center" vertical="center" wrapText="1"/>
    </xf>
    <xf numFmtId="0" fontId="5" fillId="3" borderId="7" xfId="1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4" fontId="5" fillId="3" borderId="7" xfId="0" applyNumberFormat="1" applyFont="1" applyFill="1" applyBorder="1" applyAlignment="1">
      <alignment horizontal="center" vertical="center" wrapText="1"/>
    </xf>
    <xf numFmtId="49" fontId="4" fillId="2" borderId="7" xfId="0" applyNumberFormat="1" applyFont="1" applyFill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4" fontId="4" fillId="0" borderId="1" xfId="0" applyNumberFormat="1" applyFont="1" applyBorder="1" applyAlignment="1">
      <alignment vertical="center" wrapText="1"/>
    </xf>
    <xf numFmtId="44" fontId="4" fillId="0" borderId="1" xfId="2" applyFont="1" applyBorder="1" applyAlignment="1">
      <alignment vertical="center" wrapText="1"/>
    </xf>
    <xf numFmtId="44" fontId="4" fillId="0" borderId="1" xfId="2" applyFont="1" applyBorder="1" applyAlignment="1">
      <alignment horizontal="center" vertical="center" wrapText="1"/>
    </xf>
    <xf numFmtId="4" fontId="4" fillId="0" borderId="7" xfId="0" applyNumberFormat="1" applyFont="1" applyBorder="1" applyAlignment="1">
      <alignment vertical="center" wrapText="1"/>
    </xf>
    <xf numFmtId="49" fontId="4" fillId="2" borderId="13" xfId="0" applyNumberFormat="1" applyFont="1" applyFill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4" fontId="4" fillId="0" borderId="11" xfId="0" applyNumberFormat="1" applyFont="1" applyBorder="1" applyAlignment="1">
      <alignment vertical="center" wrapText="1"/>
    </xf>
    <xf numFmtId="44" fontId="4" fillId="0" borderId="11" xfId="2" applyFont="1" applyBorder="1" applyAlignment="1">
      <alignment vertical="center" wrapText="1"/>
    </xf>
    <xf numFmtId="44" fontId="4" fillId="0" borderId="11" xfId="2" applyFont="1" applyBorder="1" applyAlignment="1">
      <alignment horizontal="center" vertical="center" wrapText="1"/>
    </xf>
    <xf numFmtId="44" fontId="5" fillId="2" borderId="11" xfId="2" applyFont="1" applyFill="1" applyBorder="1" applyAlignment="1">
      <alignment horizontal="center" vertical="center" wrapText="1"/>
    </xf>
    <xf numFmtId="0" fontId="4" fillId="0" borderId="13" xfId="0" applyFont="1" applyBorder="1" applyAlignment="1">
      <alignment vertical="center" wrapText="1"/>
    </xf>
    <xf numFmtId="4" fontId="4" fillId="0" borderId="13" xfId="0" applyNumberFormat="1" applyFont="1" applyBorder="1" applyAlignment="1">
      <alignment vertical="center" wrapText="1"/>
    </xf>
    <xf numFmtId="44" fontId="4" fillId="0" borderId="13" xfId="2" applyFont="1" applyBorder="1" applyAlignment="1">
      <alignment vertical="center" wrapText="1"/>
    </xf>
    <xf numFmtId="44" fontId="4" fillId="0" borderId="13" xfId="2" applyFont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vertical="center" wrapText="1"/>
    </xf>
    <xf numFmtId="49" fontId="4" fillId="2" borderId="11" xfId="0" applyNumberFormat="1" applyFont="1" applyFill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44" fontId="4" fillId="0" borderId="7" xfId="2" applyFont="1" applyBorder="1" applyAlignment="1">
      <alignment vertical="center" wrapText="1"/>
    </xf>
    <xf numFmtId="44" fontId="4" fillId="0" borderId="7" xfId="2" applyFont="1" applyBorder="1" applyAlignment="1">
      <alignment horizontal="center" vertical="center" wrapText="1"/>
    </xf>
    <xf numFmtId="44" fontId="5" fillId="2" borderId="23" xfId="2" applyFont="1" applyFill="1" applyBorder="1" applyAlignment="1">
      <alignment horizontal="center" vertical="center" wrapText="1"/>
    </xf>
    <xf numFmtId="2" fontId="4" fillId="0" borderId="0" xfId="0" applyNumberFormat="1" applyFont="1" applyAlignment="1">
      <alignment vertical="center" wrapText="1"/>
    </xf>
    <xf numFmtId="0" fontId="6" fillId="0" borderId="2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/>
    </xf>
    <xf numFmtId="0" fontId="4" fillId="0" borderId="2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5" fillId="0" borderId="15" xfId="0" applyFont="1" applyBorder="1" applyAlignment="1">
      <alignment horizontal="right" vertical="center"/>
    </xf>
    <xf numFmtId="0" fontId="5" fillId="0" borderId="14" xfId="0" applyFont="1" applyBorder="1" applyAlignment="1">
      <alignment horizontal="right" vertical="center"/>
    </xf>
    <xf numFmtId="0" fontId="5" fillId="0" borderId="3" xfId="0" applyFont="1" applyBorder="1" applyAlignment="1">
      <alignment horizontal="right" vertical="center"/>
    </xf>
    <xf numFmtId="0" fontId="4" fillId="0" borderId="0" xfId="0" applyFont="1" applyAlignment="1">
      <alignment horizontal="left" vertical="top"/>
    </xf>
    <xf numFmtId="0" fontId="4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49" fontId="4" fillId="0" borderId="13" xfId="0" applyNumberFormat="1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49" fontId="4" fillId="3" borderId="4" xfId="1" applyNumberFormat="1" applyFont="1" applyFill="1" applyBorder="1" applyAlignment="1">
      <alignment horizontal="left" vertical="center" wrapText="1"/>
    </xf>
    <xf numFmtId="49" fontId="5" fillId="3" borderId="21" xfId="1" applyNumberFormat="1" applyFont="1" applyFill="1" applyBorder="1" applyAlignment="1">
      <alignment horizontal="left" vertical="center" wrapText="1"/>
    </xf>
    <xf numFmtId="49" fontId="5" fillId="3" borderId="22" xfId="1" applyNumberFormat="1" applyFont="1" applyFill="1" applyBorder="1" applyAlignment="1">
      <alignment horizontal="left" vertical="center" wrapText="1"/>
    </xf>
    <xf numFmtId="49" fontId="5" fillId="2" borderId="18" xfId="0" applyNumberFormat="1" applyFont="1" applyFill="1" applyBorder="1" applyAlignment="1">
      <alignment horizontal="left" vertical="center" wrapText="1"/>
    </xf>
    <xf numFmtId="49" fontId="5" fillId="2" borderId="19" xfId="0" applyNumberFormat="1" applyFont="1" applyFill="1" applyBorder="1" applyAlignment="1">
      <alignment horizontal="left" vertical="center" wrapText="1"/>
    </xf>
    <xf numFmtId="49" fontId="5" fillId="2" borderId="20" xfId="0" applyNumberFormat="1" applyFont="1" applyFill="1" applyBorder="1" applyAlignment="1">
      <alignment horizontal="left" vertical="center" wrapText="1"/>
    </xf>
    <xf numFmtId="49" fontId="5" fillId="0" borderId="24" xfId="0" applyNumberFormat="1" applyFont="1" applyBorder="1" applyAlignment="1">
      <alignment horizontal="right" vertical="center" wrapText="1"/>
    </xf>
    <xf numFmtId="49" fontId="5" fillId="2" borderId="8" xfId="0" applyNumberFormat="1" applyFont="1" applyFill="1" applyBorder="1" applyAlignment="1">
      <alignment horizontal="left" vertical="center" wrapText="1"/>
    </xf>
    <xf numFmtId="49" fontId="5" fillId="2" borderId="9" xfId="0" applyNumberFormat="1" applyFont="1" applyFill="1" applyBorder="1" applyAlignment="1">
      <alignment horizontal="left" vertical="center" wrapText="1"/>
    </xf>
    <xf numFmtId="49" fontId="5" fillId="2" borderId="10" xfId="0" applyNumberFormat="1" applyFont="1" applyFill="1" applyBorder="1" applyAlignment="1">
      <alignment horizontal="left" vertical="center" wrapText="1"/>
    </xf>
    <xf numFmtId="49" fontId="5" fillId="3" borderId="4" xfId="1" applyNumberFormat="1" applyFont="1" applyFill="1" applyBorder="1" applyAlignment="1">
      <alignment horizontal="left" vertical="center" wrapText="1"/>
    </xf>
    <xf numFmtId="49" fontId="4" fillId="3" borderId="5" xfId="1" applyNumberFormat="1" applyFont="1" applyFill="1" applyBorder="1" applyAlignment="1">
      <alignment horizontal="left" vertical="center" wrapText="1"/>
    </xf>
    <xf numFmtId="49" fontId="4" fillId="3" borderId="6" xfId="1" applyNumberFormat="1" applyFont="1" applyFill="1" applyBorder="1" applyAlignment="1">
      <alignment horizontal="left" vertical="center" wrapText="1"/>
    </xf>
    <xf numFmtId="0" fontId="5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49" fontId="5" fillId="3" borderId="5" xfId="1" applyNumberFormat="1" applyFont="1" applyFill="1" applyBorder="1" applyAlignment="1">
      <alignment horizontal="left" vertical="center" wrapText="1"/>
    </xf>
    <xf numFmtId="49" fontId="5" fillId="3" borderId="6" xfId="1" applyNumberFormat="1" applyFont="1" applyFill="1" applyBorder="1" applyAlignment="1">
      <alignment horizontal="left" vertical="center" wrapText="1"/>
    </xf>
  </cellXfs>
  <cellStyles count="3">
    <cellStyle name="Normalny" xfId="0" builtinId="0"/>
    <cellStyle name="Normalny_KI_2012_SIECI" xfId="1" xr:uid="{00000000-0005-0000-0000-000001000000}"/>
    <cellStyle name="Walutowy" xfId="2" builtinId="4"/>
  </cellStyles>
  <dxfs count="0"/>
  <tableStyles count="0" defaultTableStyle="TableStyleMedium9" defaultPivotStyle="PivotStyleLight16"/>
  <colors>
    <mruColors>
      <color rgb="FFFFFF99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285750</xdr:colOff>
      <xdr:row>20</xdr:row>
      <xdr:rowOff>28575</xdr:rowOff>
    </xdr:from>
    <xdr:to>
      <xdr:col>6</xdr:col>
      <xdr:colOff>923925</xdr:colOff>
      <xdr:row>22</xdr:row>
      <xdr:rowOff>118745</xdr:rowOff>
    </xdr:to>
    <xdr:pic>
      <xdr:nvPicPr>
        <xdr:cNvPr id="2" name="Obraz 1" descr="Znaleziony obraz">
          <a:extLst>
            <a:ext uri="{FF2B5EF4-FFF2-40B4-BE49-F238E27FC236}">
              <a16:creationId xmlns:a16="http://schemas.microsoft.com/office/drawing/2014/main" id="{8F382E05-A507-4B72-8C7A-CE33674E08A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57700" y="3876675"/>
          <a:ext cx="638175" cy="69977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ED28E1-72D6-4EA6-AFE7-F029CF17C2FC}">
  <dimension ref="A1:I38"/>
  <sheetViews>
    <sheetView view="pageBreakPreview" topLeftCell="A10" zoomScaleNormal="100" zoomScaleSheetLayoutView="100" workbookViewId="0">
      <selection activeCell="F19" sqref="F19"/>
    </sheetView>
  </sheetViews>
  <sheetFormatPr defaultColWidth="9.140625" defaultRowHeight="15" x14ac:dyDescent="0.25"/>
  <cols>
    <col min="1" max="1" width="7.42578125" style="8" customWidth="1"/>
    <col min="2" max="2" width="1.5703125" style="8" customWidth="1"/>
    <col min="3" max="3" width="8" style="9" customWidth="1"/>
    <col min="4" max="5" width="13.5703125" style="8" customWidth="1"/>
    <col min="6" max="6" width="19.5703125" style="8" customWidth="1"/>
    <col min="7" max="7" width="14.5703125" style="8" customWidth="1"/>
    <col min="8" max="8" width="15.28515625" style="8" customWidth="1"/>
    <col min="9" max="10" width="16" style="8" customWidth="1"/>
    <col min="11" max="16384" width="9.140625" style="8"/>
  </cols>
  <sheetData>
    <row r="1" spans="1:9" ht="26.25" customHeight="1" x14ac:dyDescent="0.25">
      <c r="A1" s="61" t="s">
        <v>134</v>
      </c>
      <c r="B1" s="61"/>
      <c r="C1" s="61"/>
      <c r="D1" s="61"/>
      <c r="E1" s="61"/>
      <c r="F1" s="61"/>
      <c r="G1" s="61"/>
      <c r="H1" s="61"/>
    </row>
    <row r="2" spans="1:9" s="10" customFormat="1" ht="15.75" customHeight="1" x14ac:dyDescent="0.2">
      <c r="A2" s="62" t="s">
        <v>9</v>
      </c>
      <c r="B2" s="62"/>
      <c r="C2" s="62"/>
      <c r="D2" s="62"/>
      <c r="E2" s="62"/>
      <c r="F2" s="62"/>
      <c r="G2" s="62"/>
      <c r="H2" s="62"/>
    </row>
    <row r="3" spans="1:9" s="10" customFormat="1" ht="15" customHeight="1" x14ac:dyDescent="0.2">
      <c r="A3" s="63"/>
      <c r="B3" s="63"/>
      <c r="C3" s="63"/>
      <c r="D3" s="65"/>
      <c r="E3" s="65"/>
      <c r="F3" s="65"/>
      <c r="G3" s="65"/>
      <c r="H3" s="65"/>
      <c r="I3" s="11"/>
    </row>
    <row r="4" spans="1:9" s="10" customFormat="1" ht="15" customHeight="1" x14ac:dyDescent="0.2">
      <c r="A4" s="66" t="s">
        <v>25</v>
      </c>
      <c r="B4" s="66"/>
      <c r="C4" s="66"/>
      <c r="D4" s="66" t="s">
        <v>26</v>
      </c>
      <c r="E4" s="66"/>
      <c r="F4" s="66"/>
      <c r="G4" s="66"/>
      <c r="H4" s="66"/>
      <c r="I4" s="11"/>
    </row>
    <row r="5" spans="1:9" s="10" customFormat="1" ht="15" customHeight="1" x14ac:dyDescent="0.2">
      <c r="A5" s="63" t="s">
        <v>10</v>
      </c>
      <c r="B5" s="63"/>
      <c r="C5" s="63"/>
      <c r="D5" s="66" t="s">
        <v>11</v>
      </c>
      <c r="E5" s="66"/>
      <c r="F5" s="66"/>
      <c r="G5" s="66"/>
      <c r="H5" s="66"/>
      <c r="I5" s="11"/>
    </row>
    <row r="6" spans="1:9" s="10" customFormat="1" ht="15" customHeight="1" x14ac:dyDescent="0.2">
      <c r="A6" s="64" t="s">
        <v>12</v>
      </c>
      <c r="B6" s="64"/>
      <c r="C6" s="64"/>
      <c r="D6" s="63" t="s">
        <v>13</v>
      </c>
      <c r="E6" s="63"/>
      <c r="F6" s="63"/>
      <c r="G6" s="63"/>
      <c r="H6" s="63"/>
      <c r="I6" s="11"/>
    </row>
    <row r="7" spans="1:9" s="10" customFormat="1" ht="15" customHeight="1" x14ac:dyDescent="0.2">
      <c r="A7" s="63" t="s">
        <v>14</v>
      </c>
      <c r="B7" s="63"/>
      <c r="C7" s="63"/>
      <c r="D7" s="63" t="s">
        <v>15</v>
      </c>
      <c r="E7" s="63"/>
      <c r="F7" s="63"/>
      <c r="G7" s="63"/>
      <c r="H7" s="63"/>
      <c r="I7" s="11"/>
    </row>
    <row r="8" spans="1:9" s="10" customFormat="1" ht="7.5" customHeight="1" x14ac:dyDescent="0.2">
      <c r="A8" s="13"/>
      <c r="B8" s="13"/>
      <c r="C8" s="13"/>
      <c r="D8" s="9"/>
      <c r="E8" s="11"/>
      <c r="F8" s="11"/>
      <c r="G8" s="11"/>
      <c r="H8" s="11"/>
      <c r="I8" s="11"/>
    </row>
    <row r="9" spans="1:9" s="10" customFormat="1" ht="26.25" customHeight="1" x14ac:dyDescent="0.2">
      <c r="A9" s="16" t="s">
        <v>22</v>
      </c>
      <c r="B9" s="12"/>
      <c r="C9" s="73" t="s">
        <v>84</v>
      </c>
      <c r="D9" s="73"/>
      <c r="E9" s="73"/>
      <c r="F9" s="73"/>
      <c r="G9" s="73"/>
      <c r="H9" s="73"/>
    </row>
    <row r="10" spans="1:9" s="10" customFormat="1" ht="6.75" customHeight="1" x14ac:dyDescent="0.2">
      <c r="A10" s="19"/>
      <c r="B10" s="19"/>
      <c r="C10" s="19"/>
      <c r="D10" s="19"/>
      <c r="E10" s="19"/>
      <c r="F10" s="19"/>
      <c r="G10" s="19"/>
      <c r="H10" s="19"/>
    </row>
    <row r="11" spans="1:9" s="10" customFormat="1" ht="26.25" customHeight="1" x14ac:dyDescent="0.2">
      <c r="A11" s="72" t="s">
        <v>23</v>
      </c>
      <c r="B11" s="72"/>
      <c r="C11" s="74" t="s">
        <v>118</v>
      </c>
      <c r="D11" s="74"/>
      <c r="E11" s="74"/>
      <c r="F11" s="74"/>
      <c r="G11" s="74"/>
      <c r="H11" s="74"/>
    </row>
    <row r="12" spans="1:9" s="10" customFormat="1" ht="6.75" customHeight="1" x14ac:dyDescent="0.2">
      <c r="A12" s="19"/>
      <c r="B12" s="19"/>
      <c r="C12" s="19"/>
      <c r="D12" s="19"/>
      <c r="E12" s="19"/>
      <c r="F12" s="19"/>
      <c r="G12" s="19"/>
      <c r="H12" s="19"/>
    </row>
    <row r="13" spans="1:9" s="10" customFormat="1" ht="26.25" customHeight="1" x14ac:dyDescent="0.2">
      <c r="A13" s="72" t="s">
        <v>24</v>
      </c>
      <c r="B13" s="72"/>
      <c r="C13" s="74" t="s">
        <v>116</v>
      </c>
      <c r="D13" s="74"/>
      <c r="E13" s="74"/>
      <c r="F13" s="74"/>
      <c r="G13" s="74"/>
      <c r="H13" s="74"/>
    </row>
    <row r="14" spans="1:9" s="10" customFormat="1" ht="6.75" customHeight="1" x14ac:dyDescent="0.2">
      <c r="A14" s="63"/>
      <c r="B14" s="63"/>
      <c r="C14" s="20"/>
      <c r="D14" s="20"/>
      <c r="E14" s="20"/>
      <c r="F14" s="20"/>
      <c r="G14" s="20"/>
      <c r="H14" s="20"/>
    </row>
    <row r="15" spans="1:9" s="10" customFormat="1" ht="26.25" customHeight="1" x14ac:dyDescent="0.2">
      <c r="A15" s="63" t="s">
        <v>27</v>
      </c>
      <c r="B15" s="63"/>
      <c r="C15" s="74" t="s">
        <v>111</v>
      </c>
      <c r="D15" s="63"/>
      <c r="E15" s="63"/>
      <c r="F15" s="63"/>
      <c r="G15" s="63"/>
      <c r="H15" s="63"/>
    </row>
    <row r="16" spans="1:9" s="10" customFormat="1" ht="6.75" customHeight="1" x14ac:dyDescent="0.2">
      <c r="A16" s="15"/>
      <c r="B16" s="15"/>
      <c r="C16" s="15"/>
      <c r="D16" s="15"/>
      <c r="E16" s="15"/>
      <c r="F16" s="15"/>
      <c r="G16" s="15"/>
      <c r="H16" s="15"/>
    </row>
    <row r="17" spans="1:8" s="10" customFormat="1" ht="26.25" customHeight="1" x14ac:dyDescent="0.2">
      <c r="A17" s="63" t="s">
        <v>82</v>
      </c>
      <c r="B17" s="63"/>
      <c r="C17" s="74" t="s">
        <v>117</v>
      </c>
      <c r="D17" s="74"/>
      <c r="E17" s="74"/>
      <c r="F17" s="74"/>
      <c r="G17" s="74"/>
      <c r="H17" s="74"/>
    </row>
    <row r="18" spans="1:8" s="10" customFormat="1" ht="6.75" customHeight="1" x14ac:dyDescent="0.2">
      <c r="A18" s="72"/>
      <c r="B18" s="72"/>
      <c r="C18" s="72"/>
      <c r="D18" s="74"/>
      <c r="E18" s="74"/>
      <c r="F18" s="74"/>
      <c r="G18" s="74"/>
      <c r="H18" s="74"/>
    </row>
    <row r="19" spans="1:8" s="10" customFormat="1" ht="15" customHeight="1" x14ac:dyDescent="0.2">
      <c r="A19" s="71" t="s">
        <v>16</v>
      </c>
      <c r="B19" s="71"/>
      <c r="C19" s="71"/>
      <c r="D19" s="11" t="s">
        <v>28</v>
      </c>
      <c r="E19" s="11"/>
      <c r="F19" s="11"/>
      <c r="G19" s="11"/>
      <c r="H19" s="11"/>
    </row>
    <row r="20" spans="1:8" s="10" customFormat="1" ht="6.75" customHeight="1" x14ac:dyDescent="0.2">
      <c r="A20" s="16"/>
      <c r="B20" s="16"/>
      <c r="C20" s="16"/>
      <c r="D20" s="11"/>
      <c r="E20" s="11"/>
      <c r="F20" s="11"/>
      <c r="G20" s="11"/>
      <c r="H20" s="11"/>
    </row>
    <row r="21" spans="1:8" s="10" customFormat="1" ht="41.25" customHeight="1" x14ac:dyDescent="0.2">
      <c r="A21" s="72" t="s">
        <v>17</v>
      </c>
      <c r="B21" s="72"/>
      <c r="C21" s="71"/>
      <c r="D21" s="73" t="s">
        <v>18</v>
      </c>
      <c r="E21" s="73"/>
      <c r="F21" s="73"/>
      <c r="G21" s="73"/>
      <c r="H21" s="73"/>
    </row>
    <row r="22" spans="1:8" s="10" customFormat="1" ht="6.75" customHeight="1" x14ac:dyDescent="0.2">
      <c r="A22" s="27"/>
      <c r="B22" s="27"/>
      <c r="C22" s="28"/>
      <c r="D22" s="29"/>
      <c r="E22" s="29"/>
      <c r="F22" s="29"/>
      <c r="G22" s="29"/>
      <c r="H22" s="29"/>
    </row>
    <row r="23" spans="1:8" s="10" customFormat="1" ht="15" customHeight="1" x14ac:dyDescent="0.2">
      <c r="A23" s="63" t="s">
        <v>83</v>
      </c>
      <c r="B23" s="63"/>
      <c r="C23" s="63"/>
      <c r="D23" s="11" t="s">
        <v>135</v>
      </c>
      <c r="E23" s="11"/>
      <c r="F23" s="11"/>
      <c r="G23" s="11"/>
      <c r="H23" s="11"/>
    </row>
    <row r="24" spans="1:8" s="10" customFormat="1" ht="6.75" customHeight="1" x14ac:dyDescent="0.2">
      <c r="A24" s="11"/>
      <c r="B24" s="11"/>
      <c r="C24" s="11"/>
      <c r="D24" s="11"/>
      <c r="E24" s="11"/>
      <c r="F24" s="11"/>
      <c r="G24" s="11"/>
      <c r="H24" s="11"/>
    </row>
    <row r="25" spans="1:8" s="10" customFormat="1" ht="14.25" customHeight="1" x14ac:dyDescent="0.2">
      <c r="A25" s="67" t="s">
        <v>19</v>
      </c>
      <c r="B25" s="67"/>
      <c r="C25" s="67"/>
      <c r="D25" s="67"/>
      <c r="E25" s="11"/>
      <c r="F25" s="11"/>
      <c r="G25" s="11"/>
      <c r="H25" s="11"/>
    </row>
    <row r="26" spans="1:8" s="10" customFormat="1" ht="37.5" customHeight="1" x14ac:dyDescent="0.2">
      <c r="A26" s="23" t="s">
        <v>74</v>
      </c>
      <c r="B26" s="77" t="s">
        <v>75</v>
      </c>
      <c r="C26" s="77"/>
      <c r="D26" s="77"/>
      <c r="E26" s="77"/>
      <c r="F26" s="77"/>
      <c r="G26" s="21" t="s">
        <v>20</v>
      </c>
      <c r="H26" s="21" t="s">
        <v>21</v>
      </c>
    </row>
    <row r="27" spans="1:8" s="10" customFormat="1" ht="37.5" customHeight="1" x14ac:dyDescent="0.2">
      <c r="A27" s="22">
        <v>1</v>
      </c>
      <c r="B27" s="76" t="s">
        <v>91</v>
      </c>
      <c r="C27" s="76"/>
      <c r="D27" s="76"/>
      <c r="E27" s="76"/>
      <c r="F27" s="76"/>
      <c r="G27" s="14">
        <f>'Kosztorys ofertowy'!F14</f>
        <v>0</v>
      </c>
      <c r="H27" s="14">
        <f>'Kosztorys ofertowy'!G14</f>
        <v>0</v>
      </c>
    </row>
    <row r="28" spans="1:8" s="10" customFormat="1" ht="37.5" customHeight="1" x14ac:dyDescent="0.2">
      <c r="A28" s="22">
        <v>2</v>
      </c>
      <c r="B28" s="76" t="s">
        <v>115</v>
      </c>
      <c r="C28" s="76"/>
      <c r="D28" s="76"/>
      <c r="E28" s="76"/>
      <c r="F28" s="76"/>
      <c r="G28" s="14">
        <f>'Kosztorys ofertowy'!F29</f>
        <v>0</v>
      </c>
      <c r="H28" s="14">
        <f>'Kosztorys ofertowy'!G29</f>
        <v>0</v>
      </c>
    </row>
    <row r="29" spans="1:8" s="10" customFormat="1" ht="37.5" customHeight="1" x14ac:dyDescent="0.2">
      <c r="A29" s="31">
        <v>3</v>
      </c>
      <c r="B29" s="76" t="s">
        <v>112</v>
      </c>
      <c r="C29" s="76"/>
      <c r="D29" s="76"/>
      <c r="E29" s="76"/>
      <c r="F29" s="76"/>
      <c r="G29" s="14">
        <f>'Kosztorys ofertowy'!F44</f>
        <v>0</v>
      </c>
      <c r="H29" s="14">
        <f>'Kosztorys ofertowy'!G44</f>
        <v>0</v>
      </c>
    </row>
    <row r="30" spans="1:8" s="10" customFormat="1" ht="37.5" customHeight="1" x14ac:dyDescent="0.2">
      <c r="A30" s="31">
        <v>4</v>
      </c>
      <c r="B30" s="76" t="s">
        <v>114</v>
      </c>
      <c r="C30" s="76"/>
      <c r="D30" s="76"/>
      <c r="E30" s="76"/>
      <c r="F30" s="76"/>
      <c r="G30" s="14">
        <f>'Kosztorys ofertowy'!F61</f>
        <v>0</v>
      </c>
      <c r="H30" s="14">
        <f>'Kosztorys ofertowy'!G61</f>
        <v>0</v>
      </c>
    </row>
    <row r="31" spans="1:8" s="10" customFormat="1" ht="37.5" customHeight="1" thickBot="1" x14ac:dyDescent="0.25">
      <c r="A31" s="32">
        <v>5</v>
      </c>
      <c r="B31" s="75" t="s">
        <v>113</v>
      </c>
      <c r="C31" s="75"/>
      <c r="D31" s="75"/>
      <c r="E31" s="75"/>
      <c r="F31" s="75"/>
      <c r="G31" s="26">
        <f>'Kosztorys ofertowy'!F66</f>
        <v>0</v>
      </c>
      <c r="H31" s="26">
        <f>'Kosztorys ofertowy'!G66</f>
        <v>0</v>
      </c>
    </row>
    <row r="32" spans="1:8" s="10" customFormat="1" ht="26.25" customHeight="1" thickTop="1" thickBot="1" x14ac:dyDescent="0.25">
      <c r="A32" s="68" t="s">
        <v>119</v>
      </c>
      <c r="B32" s="69"/>
      <c r="C32" s="69"/>
      <c r="D32" s="69"/>
      <c r="E32" s="69"/>
      <c r="F32" s="70"/>
      <c r="G32" s="24">
        <f>SUM(G27:G31)</f>
        <v>0</v>
      </c>
      <c r="H32" s="25">
        <f>SUM(H27:H31)</f>
        <v>0</v>
      </c>
    </row>
    <row r="33" spans="1:8" s="10" customFormat="1" x14ac:dyDescent="0.2">
      <c r="A33" s="30"/>
      <c r="B33" s="30"/>
      <c r="C33" s="30"/>
      <c r="D33" s="11"/>
      <c r="E33" s="11"/>
      <c r="F33" s="11"/>
      <c r="G33" s="11"/>
      <c r="H33" s="11"/>
    </row>
    <row r="34" spans="1:8" s="10" customFormat="1" x14ac:dyDescent="0.2">
      <c r="A34" s="11"/>
      <c r="B34" s="11"/>
      <c r="C34" s="11"/>
      <c r="D34" s="11"/>
      <c r="E34" s="11"/>
      <c r="F34" s="11"/>
      <c r="G34" s="11"/>
      <c r="H34" s="11"/>
    </row>
    <row r="35" spans="1:8" x14ac:dyDescent="0.25">
      <c r="A35" s="63"/>
      <c r="B35" s="63"/>
      <c r="C35" s="63"/>
      <c r="D35" s="11"/>
      <c r="E35" s="11"/>
      <c r="F35" s="11"/>
      <c r="G35" s="11"/>
      <c r="H35" s="11"/>
    </row>
    <row r="36" spans="1:8" x14ac:dyDescent="0.25">
      <c r="A36" s="63"/>
      <c r="B36" s="63"/>
      <c r="C36" s="63"/>
      <c r="D36" s="11"/>
      <c r="E36" s="11"/>
      <c r="F36" s="11"/>
      <c r="G36" s="11"/>
      <c r="H36" s="11"/>
    </row>
    <row r="37" spans="1:8" x14ac:dyDescent="0.25">
      <c r="A37" s="10"/>
      <c r="B37" s="10"/>
      <c r="C37" s="10"/>
      <c r="D37" s="10"/>
      <c r="E37" s="10"/>
      <c r="F37" s="10"/>
      <c r="G37" s="10"/>
      <c r="H37" s="10"/>
    </row>
    <row r="38" spans="1:8" x14ac:dyDescent="0.25">
      <c r="A38" s="10"/>
      <c r="B38" s="10"/>
      <c r="C38" s="11"/>
      <c r="D38" s="10"/>
      <c r="E38" s="10"/>
      <c r="F38" s="10"/>
      <c r="G38" s="10"/>
      <c r="H38" s="10"/>
    </row>
  </sheetData>
  <mergeCells count="38">
    <mergeCell ref="A35:C35"/>
    <mergeCell ref="B31:F31"/>
    <mergeCell ref="B30:F30"/>
    <mergeCell ref="A11:B11"/>
    <mergeCell ref="C11:H11"/>
    <mergeCell ref="B28:F28"/>
    <mergeCell ref="B29:F29"/>
    <mergeCell ref="B26:F26"/>
    <mergeCell ref="B27:F27"/>
    <mergeCell ref="A23:C23"/>
    <mergeCell ref="A14:B14"/>
    <mergeCell ref="A15:B15"/>
    <mergeCell ref="C15:H15"/>
    <mergeCell ref="A36:C36"/>
    <mergeCell ref="A4:C4"/>
    <mergeCell ref="A25:D25"/>
    <mergeCell ref="A32:F32"/>
    <mergeCell ref="A19:C19"/>
    <mergeCell ref="A21:C21"/>
    <mergeCell ref="D21:H21"/>
    <mergeCell ref="A18:C18"/>
    <mergeCell ref="D18:H18"/>
    <mergeCell ref="A13:B13"/>
    <mergeCell ref="C9:H9"/>
    <mergeCell ref="C13:H13"/>
    <mergeCell ref="A17:B17"/>
    <mergeCell ref="C17:H17"/>
    <mergeCell ref="A7:C7"/>
    <mergeCell ref="D7:H7"/>
    <mergeCell ref="A1:H1"/>
    <mergeCell ref="A2:H2"/>
    <mergeCell ref="A3:C3"/>
    <mergeCell ref="A5:C5"/>
    <mergeCell ref="A6:C6"/>
    <mergeCell ref="D3:H3"/>
    <mergeCell ref="D4:H4"/>
    <mergeCell ref="D5:H5"/>
    <mergeCell ref="D6:H6"/>
  </mergeCells>
  <printOptions horizontalCentered="1" verticalCentered="1"/>
  <pageMargins left="0.23622047244094491" right="0.23622047244094491" top="0.78740157480314965" bottom="0.35433070866141736" header="0.51181102362204722" footer="0.11811023622047245"/>
  <pageSetup paperSize="9" orientation="portrait" r:id="rId1"/>
  <headerFooter alignWithMargins="0">
    <oddHeader>&amp;LBudowa kanalizacji sanitarnej wraz z drogami w Golęczewie i Zielątkowie oraz wymiana sieci wodociągowej 
w Golęczewie z azbestowej, budowa skrzyżowania w Golęczewie ul. Dworcowa, Tysiąclecia i Lipowa
&amp;"Arial,Pogrubiony"Zielątkowo kanalizacja sanitarna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7"/>
  <sheetViews>
    <sheetView tabSelected="1" view="pageBreakPreview" topLeftCell="A46" zoomScaleNormal="100" zoomScaleSheetLayoutView="100" workbookViewId="0">
      <selection activeCell="G57" sqref="G57"/>
    </sheetView>
  </sheetViews>
  <sheetFormatPr defaultColWidth="9.140625" defaultRowHeight="12.75" x14ac:dyDescent="0.2"/>
  <cols>
    <col min="1" max="1" width="5.5703125" style="4" customWidth="1"/>
    <col min="2" max="2" width="100" style="3" customWidth="1"/>
    <col min="3" max="3" width="6" style="3" customWidth="1"/>
    <col min="4" max="4" width="9.140625" style="5"/>
    <col min="5" max="5" width="17" style="3" customWidth="1"/>
    <col min="6" max="7" width="17" style="7" customWidth="1"/>
    <col min="8" max="9" width="12.7109375" style="3" customWidth="1"/>
    <col min="10" max="16384" width="9.140625" style="3"/>
  </cols>
  <sheetData>
    <row r="1" spans="1:11" s="1" customFormat="1" ht="31.5" customHeight="1" x14ac:dyDescent="0.2">
      <c r="A1" s="91" t="s">
        <v>136</v>
      </c>
      <c r="B1" s="92"/>
      <c r="C1" s="92"/>
      <c r="D1" s="92"/>
      <c r="E1" s="92"/>
      <c r="F1" s="92"/>
      <c r="G1" s="93"/>
    </row>
    <row r="2" spans="1:11" s="2" customFormat="1" ht="25.5" x14ac:dyDescent="0.2">
      <c r="A2" s="34" t="s">
        <v>0</v>
      </c>
      <c r="B2" s="35" t="s">
        <v>1</v>
      </c>
      <c r="C2" s="36" t="s">
        <v>8</v>
      </c>
      <c r="D2" s="37" t="s">
        <v>2</v>
      </c>
      <c r="E2" s="36" t="s">
        <v>3</v>
      </c>
      <c r="F2" s="37" t="s">
        <v>4</v>
      </c>
      <c r="G2" s="37" t="s">
        <v>5</v>
      </c>
    </row>
    <row r="3" spans="1:11" s="2" customFormat="1" ht="18.75" customHeight="1" x14ac:dyDescent="0.2">
      <c r="A3" s="88" t="s">
        <v>122</v>
      </c>
      <c r="B3" s="94"/>
      <c r="C3" s="94"/>
      <c r="D3" s="94"/>
      <c r="E3" s="94"/>
      <c r="F3" s="94"/>
      <c r="G3" s="95"/>
      <c r="H3" s="18"/>
      <c r="I3" s="17"/>
      <c r="J3" s="17"/>
    </row>
    <row r="4" spans="1:11" ht="18.75" customHeight="1" x14ac:dyDescent="0.2">
      <c r="A4" s="38" t="s">
        <v>29</v>
      </c>
      <c r="B4" s="39" t="s">
        <v>40</v>
      </c>
      <c r="C4" s="39" t="s">
        <v>7</v>
      </c>
      <c r="D4" s="40">
        <v>318</v>
      </c>
      <c r="E4" s="41"/>
      <c r="F4" s="42">
        <f>ROUND((D4*E4),2)</f>
        <v>0</v>
      </c>
      <c r="G4" s="42">
        <f>ROUND((F4*(1.23)),2)</f>
        <v>0</v>
      </c>
      <c r="H4" s="6"/>
      <c r="I4" s="6"/>
      <c r="J4" s="6"/>
      <c r="K4" s="6"/>
    </row>
    <row r="5" spans="1:11" ht="18.75" customHeight="1" x14ac:dyDescent="0.2">
      <c r="A5" s="38" t="s">
        <v>31</v>
      </c>
      <c r="B5" s="39" t="s">
        <v>41</v>
      </c>
      <c r="C5" s="39" t="s">
        <v>6</v>
      </c>
      <c r="D5" s="40">
        <v>8</v>
      </c>
      <c r="E5" s="41"/>
      <c r="F5" s="42">
        <f t="shared" ref="F5:F13" si="0">ROUND((D5*E5),2)</f>
        <v>0</v>
      </c>
      <c r="G5" s="42">
        <f t="shared" ref="G5:G13" si="1">ROUND((F5*(1.23)),2)</f>
        <v>0</v>
      </c>
      <c r="H5" s="6"/>
      <c r="I5" s="6"/>
      <c r="J5" s="6"/>
      <c r="K5" s="6"/>
    </row>
    <row r="6" spans="1:11" ht="18.75" customHeight="1" x14ac:dyDescent="0.2">
      <c r="A6" s="38" t="s">
        <v>32</v>
      </c>
      <c r="B6" s="39" t="s">
        <v>42</v>
      </c>
      <c r="C6" s="39" t="s">
        <v>7</v>
      </c>
      <c r="D6" s="40">
        <v>21.3</v>
      </c>
      <c r="E6" s="41"/>
      <c r="F6" s="42">
        <f>ROUND((D6*E6),2)</f>
        <v>0</v>
      </c>
      <c r="G6" s="42">
        <f t="shared" si="1"/>
        <v>0</v>
      </c>
      <c r="H6" s="6"/>
      <c r="I6" s="6"/>
      <c r="J6" s="6"/>
      <c r="K6" s="6"/>
    </row>
    <row r="7" spans="1:11" ht="18.75" customHeight="1" x14ac:dyDescent="0.2">
      <c r="A7" s="38" t="s">
        <v>33</v>
      </c>
      <c r="B7" s="39" t="s">
        <v>43</v>
      </c>
      <c r="C7" s="39" t="s">
        <v>7</v>
      </c>
      <c r="D7" s="40">
        <v>18</v>
      </c>
      <c r="E7" s="41"/>
      <c r="F7" s="42">
        <f t="shared" si="0"/>
        <v>0</v>
      </c>
      <c r="G7" s="42">
        <f t="shared" si="1"/>
        <v>0</v>
      </c>
      <c r="H7" s="6"/>
      <c r="I7" s="6"/>
      <c r="J7" s="6"/>
      <c r="K7" s="6"/>
    </row>
    <row r="8" spans="1:11" ht="18.75" customHeight="1" x14ac:dyDescent="0.2">
      <c r="A8" s="38" t="s">
        <v>34</v>
      </c>
      <c r="B8" s="39" t="s">
        <v>44</v>
      </c>
      <c r="C8" s="39" t="s">
        <v>6</v>
      </c>
      <c r="D8" s="40">
        <v>9</v>
      </c>
      <c r="E8" s="41"/>
      <c r="F8" s="42">
        <f t="shared" si="0"/>
        <v>0</v>
      </c>
      <c r="G8" s="42">
        <f t="shared" si="1"/>
        <v>0</v>
      </c>
      <c r="H8" s="6"/>
      <c r="I8" s="6"/>
      <c r="J8" s="6"/>
      <c r="K8" s="6"/>
    </row>
    <row r="9" spans="1:11" ht="18.75" customHeight="1" x14ac:dyDescent="0.2">
      <c r="A9" s="38" t="s">
        <v>35</v>
      </c>
      <c r="B9" s="39" t="s">
        <v>45</v>
      </c>
      <c r="C9" s="39" t="s">
        <v>7</v>
      </c>
      <c r="D9" s="40">
        <v>318</v>
      </c>
      <c r="E9" s="41"/>
      <c r="F9" s="42">
        <f t="shared" si="0"/>
        <v>0</v>
      </c>
      <c r="G9" s="42">
        <f t="shared" si="1"/>
        <v>0</v>
      </c>
      <c r="H9" s="6"/>
      <c r="I9" s="6"/>
      <c r="J9" s="6"/>
      <c r="K9" s="6"/>
    </row>
    <row r="10" spans="1:11" ht="18.75" customHeight="1" x14ac:dyDescent="0.2">
      <c r="A10" s="38" t="s">
        <v>36</v>
      </c>
      <c r="B10" s="39" t="s">
        <v>46</v>
      </c>
      <c r="C10" s="39" t="s">
        <v>7</v>
      </c>
      <c r="D10" s="40">
        <v>318</v>
      </c>
      <c r="E10" s="41"/>
      <c r="F10" s="42">
        <f t="shared" si="0"/>
        <v>0</v>
      </c>
      <c r="G10" s="42">
        <f t="shared" si="1"/>
        <v>0</v>
      </c>
      <c r="H10" s="6"/>
      <c r="I10" s="6"/>
      <c r="J10" s="6"/>
      <c r="K10" s="6"/>
    </row>
    <row r="11" spans="1:11" ht="18.75" customHeight="1" x14ac:dyDescent="0.2">
      <c r="A11" s="38" t="s">
        <v>37</v>
      </c>
      <c r="B11" s="39" t="s">
        <v>78</v>
      </c>
      <c r="C11" s="39" t="s">
        <v>77</v>
      </c>
      <c r="D11" s="43">
        <v>1</v>
      </c>
      <c r="E11" s="41"/>
      <c r="F11" s="42">
        <f t="shared" si="0"/>
        <v>0</v>
      </c>
      <c r="G11" s="42">
        <f t="shared" si="1"/>
        <v>0</v>
      </c>
      <c r="H11" s="6"/>
      <c r="I11" s="6"/>
      <c r="J11" s="6"/>
      <c r="K11" s="6"/>
    </row>
    <row r="12" spans="1:11" ht="18.75" customHeight="1" x14ac:dyDescent="0.2">
      <c r="A12" s="38" t="s">
        <v>38</v>
      </c>
      <c r="B12" s="39" t="s">
        <v>92</v>
      </c>
      <c r="C12" s="39" t="s">
        <v>123</v>
      </c>
      <c r="D12" s="40">
        <v>25</v>
      </c>
      <c r="E12" s="41"/>
      <c r="F12" s="42">
        <f t="shared" si="0"/>
        <v>0</v>
      </c>
      <c r="G12" s="42">
        <f t="shared" si="1"/>
        <v>0</v>
      </c>
      <c r="H12" s="6"/>
      <c r="I12" s="6"/>
      <c r="J12" s="6"/>
      <c r="K12" s="6"/>
    </row>
    <row r="13" spans="1:11" ht="18.75" customHeight="1" thickBot="1" x14ac:dyDescent="0.25">
      <c r="A13" s="44" t="s">
        <v>39</v>
      </c>
      <c r="B13" s="45" t="s">
        <v>93</v>
      </c>
      <c r="C13" s="45" t="s">
        <v>123</v>
      </c>
      <c r="D13" s="46">
        <v>1272</v>
      </c>
      <c r="E13" s="47"/>
      <c r="F13" s="48">
        <f t="shared" si="0"/>
        <v>0</v>
      </c>
      <c r="G13" s="48">
        <f t="shared" si="1"/>
        <v>0</v>
      </c>
      <c r="H13" s="6"/>
      <c r="I13" s="6"/>
      <c r="J13" s="6"/>
      <c r="K13" s="6"/>
    </row>
    <row r="14" spans="1:11" ht="18.75" customHeight="1" thickTop="1" thickBot="1" x14ac:dyDescent="0.25">
      <c r="A14" s="85" t="s">
        <v>132</v>
      </c>
      <c r="B14" s="86"/>
      <c r="C14" s="86"/>
      <c r="D14" s="86"/>
      <c r="E14" s="87"/>
      <c r="F14" s="49">
        <f>SUM(F4:F13)</f>
        <v>0</v>
      </c>
      <c r="G14" s="49">
        <f>SUM(G4:G13)</f>
        <v>0</v>
      </c>
      <c r="H14" s="6"/>
      <c r="I14" s="6"/>
      <c r="J14" s="6"/>
      <c r="K14" s="6"/>
    </row>
    <row r="15" spans="1:11" ht="18.75" customHeight="1" thickTop="1" x14ac:dyDescent="0.2">
      <c r="A15" s="88" t="s">
        <v>124</v>
      </c>
      <c r="B15" s="94"/>
      <c r="C15" s="94"/>
      <c r="D15" s="94"/>
      <c r="E15" s="94"/>
      <c r="F15" s="94"/>
      <c r="G15" s="95"/>
      <c r="H15" s="6"/>
      <c r="I15" s="6"/>
      <c r="J15" s="6"/>
      <c r="K15" s="6"/>
    </row>
    <row r="16" spans="1:11" ht="18.75" customHeight="1" x14ac:dyDescent="0.2">
      <c r="A16" s="38" t="s">
        <v>49</v>
      </c>
      <c r="B16" s="39" t="s">
        <v>88</v>
      </c>
      <c r="C16" s="39" t="s">
        <v>7</v>
      </c>
      <c r="D16" s="40">
        <v>203.2</v>
      </c>
      <c r="E16" s="41"/>
      <c r="F16" s="42">
        <f>ROUND((D16*E16),2)</f>
        <v>0</v>
      </c>
      <c r="G16" s="42">
        <f>ROUND((F16*(1.23)),2)</f>
        <v>0</v>
      </c>
      <c r="H16" s="6"/>
      <c r="I16" s="6"/>
      <c r="J16" s="6"/>
      <c r="K16" s="6"/>
    </row>
    <row r="17" spans="1:11" ht="18.75" customHeight="1" x14ac:dyDescent="0.2">
      <c r="A17" s="38" t="s">
        <v>30</v>
      </c>
      <c r="B17" s="39" t="s">
        <v>90</v>
      </c>
      <c r="C17" s="39" t="s">
        <v>7</v>
      </c>
      <c r="D17" s="40">
        <v>140.6</v>
      </c>
      <c r="E17" s="41"/>
      <c r="F17" s="42">
        <f>ROUND((D17*E17),2)</f>
        <v>0</v>
      </c>
      <c r="G17" s="42">
        <f>ROUND((F17*(1.23)),2)</f>
        <v>0</v>
      </c>
      <c r="H17" s="6"/>
      <c r="I17" s="6"/>
      <c r="J17" s="6"/>
      <c r="K17" s="6"/>
    </row>
    <row r="18" spans="1:11" ht="18.75" customHeight="1" x14ac:dyDescent="0.2">
      <c r="A18" s="38" t="s">
        <v>50</v>
      </c>
      <c r="B18" s="39" t="s">
        <v>41</v>
      </c>
      <c r="C18" s="39" t="s">
        <v>6</v>
      </c>
      <c r="D18" s="40">
        <v>6</v>
      </c>
      <c r="E18" s="41"/>
      <c r="F18" s="42">
        <f t="shared" ref="F18" si="2">ROUND((D18*E18),2)</f>
        <v>0</v>
      </c>
      <c r="G18" s="42">
        <f t="shared" ref="G18" si="3">ROUND((F18*(1.23)),2)</f>
        <v>0</v>
      </c>
      <c r="H18" s="6"/>
      <c r="I18" s="6"/>
      <c r="J18" s="6"/>
      <c r="K18" s="6"/>
    </row>
    <row r="19" spans="1:11" ht="18.75" customHeight="1" x14ac:dyDescent="0.2">
      <c r="A19" s="38" t="s">
        <v>51</v>
      </c>
      <c r="B19" s="39" t="s">
        <v>85</v>
      </c>
      <c r="C19" s="39" t="s">
        <v>6</v>
      </c>
      <c r="D19" s="40">
        <v>1</v>
      </c>
      <c r="E19" s="41"/>
      <c r="F19" s="42">
        <f t="shared" ref="F19" si="4">ROUND((D19*E19),2)</f>
        <v>0</v>
      </c>
      <c r="G19" s="42">
        <f t="shared" ref="G19" si="5">ROUND((F19*(1.23)),2)</f>
        <v>0</v>
      </c>
      <c r="H19" s="6"/>
      <c r="I19" s="6"/>
      <c r="J19" s="6"/>
      <c r="K19" s="6"/>
    </row>
    <row r="20" spans="1:11" ht="18.75" customHeight="1" x14ac:dyDescent="0.2">
      <c r="A20" s="38" t="s">
        <v>52</v>
      </c>
      <c r="B20" s="39" t="s">
        <v>86</v>
      </c>
      <c r="C20" s="39" t="s">
        <v>6</v>
      </c>
      <c r="D20" s="40">
        <v>1</v>
      </c>
      <c r="E20" s="41"/>
      <c r="F20" s="42">
        <f t="shared" ref="F20" si="6">ROUND((D20*E20),2)</f>
        <v>0</v>
      </c>
      <c r="G20" s="42">
        <f t="shared" ref="G20" si="7">ROUND((F20*(1.23)),2)</f>
        <v>0</v>
      </c>
      <c r="H20" s="6"/>
      <c r="I20" s="6"/>
      <c r="J20" s="6"/>
      <c r="K20" s="6"/>
    </row>
    <row r="21" spans="1:11" ht="18.75" customHeight="1" x14ac:dyDescent="0.2">
      <c r="A21" s="38" t="s">
        <v>53</v>
      </c>
      <c r="B21" s="39" t="s">
        <v>87</v>
      </c>
      <c r="C21" s="39" t="s">
        <v>76</v>
      </c>
      <c r="D21" s="40">
        <v>1</v>
      </c>
      <c r="E21" s="41"/>
      <c r="F21" s="42">
        <f t="shared" ref="F21" si="8">ROUND((D21*E21),2)</f>
        <v>0</v>
      </c>
      <c r="G21" s="42">
        <f t="shared" ref="G21" si="9">ROUND((F21*(1.23)),2)</f>
        <v>0</v>
      </c>
      <c r="H21" s="6"/>
      <c r="I21" s="6"/>
      <c r="J21" s="6"/>
      <c r="K21" s="6"/>
    </row>
    <row r="22" spans="1:11" ht="18.75" customHeight="1" x14ac:dyDescent="0.2">
      <c r="A22" s="38" t="s">
        <v>54</v>
      </c>
      <c r="B22" s="39" t="s">
        <v>42</v>
      </c>
      <c r="C22" s="39" t="s">
        <v>7</v>
      </c>
      <c r="D22" s="40">
        <v>72.599999999999994</v>
      </c>
      <c r="E22" s="41"/>
      <c r="F22" s="42">
        <f t="shared" ref="F22:F27" si="10">ROUND((D22*E22),2)</f>
        <v>0</v>
      </c>
      <c r="G22" s="42">
        <f t="shared" ref="G22:G27" si="11">ROUND((F22*(1.23)),2)</f>
        <v>0</v>
      </c>
      <c r="H22" s="6"/>
      <c r="I22" s="6"/>
      <c r="J22" s="6"/>
      <c r="K22" s="6"/>
    </row>
    <row r="23" spans="1:11" ht="18.75" customHeight="1" x14ac:dyDescent="0.2">
      <c r="A23" s="38" t="s">
        <v>55</v>
      </c>
      <c r="B23" s="39" t="s">
        <v>43</v>
      </c>
      <c r="C23" s="39" t="s">
        <v>7</v>
      </c>
      <c r="D23" s="40">
        <v>35</v>
      </c>
      <c r="E23" s="41"/>
      <c r="F23" s="42">
        <f t="shared" si="10"/>
        <v>0</v>
      </c>
      <c r="G23" s="42">
        <f t="shared" si="11"/>
        <v>0</v>
      </c>
      <c r="H23" s="6"/>
      <c r="I23" s="6"/>
      <c r="J23" s="6"/>
      <c r="K23" s="6"/>
    </row>
    <row r="24" spans="1:11" ht="18.75" customHeight="1" x14ac:dyDescent="0.2">
      <c r="A24" s="38" t="s">
        <v>56</v>
      </c>
      <c r="B24" s="39" t="s">
        <v>44</v>
      </c>
      <c r="C24" s="39" t="s">
        <v>6</v>
      </c>
      <c r="D24" s="40">
        <v>15</v>
      </c>
      <c r="E24" s="41"/>
      <c r="F24" s="42">
        <f t="shared" si="10"/>
        <v>0</v>
      </c>
      <c r="G24" s="42">
        <f t="shared" si="11"/>
        <v>0</v>
      </c>
      <c r="H24" s="6"/>
      <c r="I24" s="6"/>
      <c r="J24" s="6"/>
      <c r="K24" s="6"/>
    </row>
    <row r="25" spans="1:11" ht="18.75" customHeight="1" x14ac:dyDescent="0.2">
      <c r="A25" s="38" t="s">
        <v>57</v>
      </c>
      <c r="B25" s="39" t="s">
        <v>45</v>
      </c>
      <c r="C25" s="39" t="s">
        <v>7</v>
      </c>
      <c r="D25" s="40">
        <v>343.8</v>
      </c>
      <c r="E25" s="41"/>
      <c r="F25" s="42">
        <f t="shared" si="10"/>
        <v>0</v>
      </c>
      <c r="G25" s="42">
        <f t="shared" si="11"/>
        <v>0</v>
      </c>
      <c r="H25" s="6"/>
      <c r="I25" s="6"/>
      <c r="J25" s="6"/>
      <c r="K25" s="6"/>
    </row>
    <row r="26" spans="1:11" ht="18.75" customHeight="1" x14ac:dyDescent="0.2">
      <c r="A26" s="38" t="s">
        <v>58</v>
      </c>
      <c r="B26" s="39" t="s">
        <v>46</v>
      </c>
      <c r="C26" s="39" t="s">
        <v>7</v>
      </c>
      <c r="D26" s="40">
        <v>343.8</v>
      </c>
      <c r="E26" s="41"/>
      <c r="F26" s="42">
        <f t="shared" si="10"/>
        <v>0</v>
      </c>
      <c r="G26" s="42">
        <f t="shared" si="11"/>
        <v>0</v>
      </c>
      <c r="H26" s="6"/>
      <c r="I26" s="6"/>
      <c r="J26" s="6"/>
      <c r="K26" s="6"/>
    </row>
    <row r="27" spans="1:11" ht="18.75" customHeight="1" x14ac:dyDescent="0.2">
      <c r="A27" s="38" t="s">
        <v>59</v>
      </c>
      <c r="B27" s="39" t="s">
        <v>78</v>
      </c>
      <c r="C27" s="39" t="s">
        <v>77</v>
      </c>
      <c r="D27" s="43">
        <v>1</v>
      </c>
      <c r="E27" s="41"/>
      <c r="F27" s="42">
        <f t="shared" si="10"/>
        <v>0</v>
      </c>
      <c r="G27" s="42">
        <f t="shared" si="11"/>
        <v>0</v>
      </c>
      <c r="H27" s="6"/>
      <c r="I27" s="6"/>
      <c r="J27" s="6"/>
      <c r="K27" s="6"/>
    </row>
    <row r="28" spans="1:11" ht="18.75" customHeight="1" thickBot="1" x14ac:dyDescent="0.25">
      <c r="A28" s="44" t="s">
        <v>60</v>
      </c>
      <c r="B28" s="50" t="s">
        <v>93</v>
      </c>
      <c r="C28" s="50" t="s">
        <v>123</v>
      </c>
      <c r="D28" s="51">
        <v>812.8</v>
      </c>
      <c r="E28" s="52"/>
      <c r="F28" s="53">
        <f t="shared" ref="F28" si="12">ROUND((D28*E28),2)</f>
        <v>0</v>
      </c>
      <c r="G28" s="53">
        <f t="shared" ref="G28" si="13">ROUND((F28*(1.23)),2)</f>
        <v>0</v>
      </c>
      <c r="H28" s="6"/>
      <c r="I28" s="6"/>
      <c r="J28" s="6"/>
      <c r="K28" s="6"/>
    </row>
    <row r="29" spans="1:11" ht="18.75" customHeight="1" thickTop="1" thickBot="1" x14ac:dyDescent="0.25">
      <c r="A29" s="85" t="s">
        <v>125</v>
      </c>
      <c r="B29" s="86"/>
      <c r="C29" s="86"/>
      <c r="D29" s="86"/>
      <c r="E29" s="87"/>
      <c r="F29" s="49">
        <f>SUM(F16:F28)</f>
        <v>0</v>
      </c>
      <c r="G29" s="49">
        <f>SUM(G16:G28)</f>
        <v>0</v>
      </c>
      <c r="H29" s="6"/>
      <c r="I29" s="6"/>
      <c r="J29" s="6"/>
      <c r="K29" s="6"/>
    </row>
    <row r="30" spans="1:11" ht="18.75" customHeight="1" thickTop="1" x14ac:dyDescent="0.2">
      <c r="A30" s="78" t="s">
        <v>126</v>
      </c>
      <c r="B30" s="89"/>
      <c r="C30" s="89"/>
      <c r="D30" s="89"/>
      <c r="E30" s="89"/>
      <c r="F30" s="89"/>
      <c r="G30" s="90"/>
      <c r="H30" s="6"/>
      <c r="I30" s="6"/>
      <c r="J30" s="6"/>
      <c r="K30" s="6"/>
    </row>
    <row r="31" spans="1:11" ht="18.75" customHeight="1" x14ac:dyDescent="0.2">
      <c r="A31" s="38" t="s">
        <v>61</v>
      </c>
      <c r="B31" s="39" t="s">
        <v>88</v>
      </c>
      <c r="C31" s="39" t="s">
        <v>7</v>
      </c>
      <c r="D31" s="40">
        <v>150.9</v>
      </c>
      <c r="E31" s="41"/>
      <c r="F31" s="42">
        <f>ROUND((D31*E31),2)</f>
        <v>0</v>
      </c>
      <c r="G31" s="42">
        <f>ROUND((F31*(1.23)),2)</f>
        <v>0</v>
      </c>
      <c r="H31" s="6"/>
      <c r="I31" s="6"/>
      <c r="J31" s="6"/>
      <c r="K31" s="6"/>
    </row>
    <row r="32" spans="1:11" ht="18.75" customHeight="1" x14ac:dyDescent="0.2">
      <c r="A32" s="38" t="s">
        <v>62</v>
      </c>
      <c r="B32" s="39" t="s">
        <v>90</v>
      </c>
      <c r="C32" s="39" t="s">
        <v>7</v>
      </c>
      <c r="D32" s="40">
        <v>172</v>
      </c>
      <c r="E32" s="41"/>
      <c r="F32" s="42">
        <f>ROUND((D32*E32),2)</f>
        <v>0</v>
      </c>
      <c r="G32" s="42">
        <f>ROUND((F32*(1.23)),2)</f>
        <v>0</v>
      </c>
      <c r="H32" s="6"/>
      <c r="I32" s="6"/>
      <c r="J32" s="6"/>
      <c r="K32" s="6"/>
    </row>
    <row r="33" spans="1:11" ht="18.75" customHeight="1" x14ac:dyDescent="0.2">
      <c r="A33" s="38" t="s">
        <v>63</v>
      </c>
      <c r="B33" s="39" t="s">
        <v>41</v>
      </c>
      <c r="C33" s="39" t="s">
        <v>6</v>
      </c>
      <c r="D33" s="40">
        <v>3</v>
      </c>
      <c r="E33" s="41"/>
      <c r="F33" s="42">
        <f t="shared" ref="F33:F42" si="14">ROUND((D33*E33),2)</f>
        <v>0</v>
      </c>
      <c r="G33" s="42">
        <f t="shared" ref="G33:G42" si="15">ROUND((F33*(1.23)),2)</f>
        <v>0</v>
      </c>
      <c r="H33" s="6"/>
      <c r="I33" s="6"/>
      <c r="J33" s="6"/>
      <c r="K33" s="6"/>
    </row>
    <row r="34" spans="1:11" ht="18.75" customHeight="1" x14ac:dyDescent="0.2">
      <c r="A34" s="38" t="s">
        <v>64</v>
      </c>
      <c r="B34" s="39" t="s">
        <v>86</v>
      </c>
      <c r="C34" s="39" t="s">
        <v>6</v>
      </c>
      <c r="D34" s="40">
        <v>2</v>
      </c>
      <c r="E34" s="41"/>
      <c r="F34" s="42">
        <f t="shared" si="14"/>
        <v>0</v>
      </c>
      <c r="G34" s="42">
        <f t="shared" si="15"/>
        <v>0</v>
      </c>
      <c r="H34" s="6"/>
      <c r="I34" s="6"/>
      <c r="J34" s="6"/>
      <c r="K34" s="6"/>
    </row>
    <row r="35" spans="1:11" ht="18.75" customHeight="1" x14ac:dyDescent="0.2">
      <c r="A35" s="38" t="s">
        <v>65</v>
      </c>
      <c r="B35" s="39" t="s">
        <v>89</v>
      </c>
      <c r="C35" s="39" t="s">
        <v>76</v>
      </c>
      <c r="D35" s="40">
        <v>1</v>
      </c>
      <c r="E35" s="41"/>
      <c r="F35" s="42">
        <f t="shared" si="14"/>
        <v>0</v>
      </c>
      <c r="G35" s="42">
        <f t="shared" si="15"/>
        <v>0</v>
      </c>
      <c r="H35" s="6"/>
      <c r="I35" s="6"/>
      <c r="J35" s="6"/>
      <c r="K35" s="6"/>
    </row>
    <row r="36" spans="1:11" ht="18.75" customHeight="1" x14ac:dyDescent="0.2">
      <c r="A36" s="38" t="s">
        <v>66</v>
      </c>
      <c r="B36" s="39" t="s">
        <v>42</v>
      </c>
      <c r="C36" s="39" t="s">
        <v>7</v>
      </c>
      <c r="D36" s="40">
        <v>17.399999999999999</v>
      </c>
      <c r="E36" s="41"/>
      <c r="F36" s="42">
        <f t="shared" si="14"/>
        <v>0</v>
      </c>
      <c r="G36" s="42">
        <f t="shared" si="15"/>
        <v>0</v>
      </c>
      <c r="H36" s="6"/>
      <c r="I36" s="6"/>
      <c r="J36" s="6"/>
      <c r="K36" s="6"/>
    </row>
    <row r="37" spans="1:11" ht="18.75" customHeight="1" x14ac:dyDescent="0.2">
      <c r="A37" s="38" t="s">
        <v>67</v>
      </c>
      <c r="B37" s="39" t="s">
        <v>43</v>
      </c>
      <c r="C37" s="39" t="s">
        <v>7</v>
      </c>
      <c r="D37" s="40">
        <v>12</v>
      </c>
      <c r="E37" s="41"/>
      <c r="F37" s="42">
        <f t="shared" si="14"/>
        <v>0</v>
      </c>
      <c r="G37" s="42">
        <f t="shared" si="15"/>
        <v>0</v>
      </c>
      <c r="H37" s="6"/>
      <c r="I37" s="6"/>
      <c r="J37" s="6"/>
      <c r="K37" s="6"/>
    </row>
    <row r="38" spans="1:11" ht="18.75" customHeight="1" x14ac:dyDescent="0.2">
      <c r="A38" s="38" t="s">
        <v>68</v>
      </c>
      <c r="B38" s="39" t="s">
        <v>44</v>
      </c>
      <c r="C38" s="39" t="s">
        <v>6</v>
      </c>
      <c r="D38" s="40">
        <v>6</v>
      </c>
      <c r="E38" s="41"/>
      <c r="F38" s="42">
        <f t="shared" si="14"/>
        <v>0</v>
      </c>
      <c r="G38" s="42">
        <f t="shared" si="15"/>
        <v>0</v>
      </c>
      <c r="H38" s="6"/>
      <c r="I38" s="6"/>
      <c r="J38" s="6"/>
      <c r="K38" s="6"/>
    </row>
    <row r="39" spans="1:11" ht="18.75" customHeight="1" x14ac:dyDescent="0.2">
      <c r="A39" s="38" t="s">
        <v>69</v>
      </c>
      <c r="B39" s="39" t="s">
        <v>45</v>
      </c>
      <c r="C39" s="39" t="s">
        <v>7</v>
      </c>
      <c r="D39" s="40">
        <v>322.89999999999998</v>
      </c>
      <c r="E39" s="41"/>
      <c r="F39" s="42">
        <f t="shared" si="14"/>
        <v>0</v>
      </c>
      <c r="G39" s="42">
        <f t="shared" si="15"/>
        <v>0</v>
      </c>
      <c r="H39" s="6"/>
      <c r="I39" s="6"/>
      <c r="J39" s="6"/>
      <c r="K39" s="6"/>
    </row>
    <row r="40" spans="1:11" ht="18.75" customHeight="1" x14ac:dyDescent="0.2">
      <c r="A40" s="38" t="s">
        <v>70</v>
      </c>
      <c r="B40" s="39" t="s">
        <v>46</v>
      </c>
      <c r="C40" s="39" t="s">
        <v>7</v>
      </c>
      <c r="D40" s="40">
        <v>322.89999999999998</v>
      </c>
      <c r="E40" s="41"/>
      <c r="F40" s="42">
        <f t="shared" si="14"/>
        <v>0</v>
      </c>
      <c r="G40" s="42">
        <f t="shared" si="15"/>
        <v>0</v>
      </c>
      <c r="H40" s="6"/>
      <c r="I40" s="6"/>
      <c r="J40" s="6"/>
      <c r="K40" s="6"/>
    </row>
    <row r="41" spans="1:11" ht="18.75" customHeight="1" x14ac:dyDescent="0.2">
      <c r="A41" s="38" t="s">
        <v>71</v>
      </c>
      <c r="B41" s="39" t="s">
        <v>78</v>
      </c>
      <c r="C41" s="39" t="s">
        <v>77</v>
      </c>
      <c r="D41" s="43">
        <v>1</v>
      </c>
      <c r="E41" s="41"/>
      <c r="F41" s="42">
        <f t="shared" si="14"/>
        <v>0</v>
      </c>
      <c r="G41" s="42">
        <f t="shared" si="15"/>
        <v>0</v>
      </c>
      <c r="H41" s="6"/>
      <c r="I41" s="6"/>
      <c r="J41" s="6"/>
      <c r="K41" s="6"/>
    </row>
    <row r="42" spans="1:11" ht="18.75" customHeight="1" x14ac:dyDescent="0.2">
      <c r="A42" s="54" t="s">
        <v>72</v>
      </c>
      <c r="B42" s="39" t="s">
        <v>81</v>
      </c>
      <c r="C42" s="39" t="s">
        <v>123</v>
      </c>
      <c r="D42" s="40">
        <v>688</v>
      </c>
      <c r="E42" s="41"/>
      <c r="F42" s="42">
        <f t="shared" si="14"/>
        <v>0</v>
      </c>
      <c r="G42" s="42">
        <f t="shared" si="15"/>
        <v>0</v>
      </c>
      <c r="H42" s="6"/>
      <c r="I42" s="6"/>
      <c r="J42" s="6"/>
      <c r="K42" s="6"/>
    </row>
    <row r="43" spans="1:11" ht="18.75" customHeight="1" thickBot="1" x14ac:dyDescent="0.25">
      <c r="A43" s="55" t="s">
        <v>73</v>
      </c>
      <c r="B43" s="45" t="s">
        <v>94</v>
      </c>
      <c r="C43" s="45" t="s">
        <v>123</v>
      </c>
      <c r="D43" s="46">
        <v>688</v>
      </c>
      <c r="E43" s="47"/>
      <c r="F43" s="48">
        <f t="shared" ref="F43" si="16">ROUND((D43*E43),2)</f>
        <v>0</v>
      </c>
      <c r="G43" s="48">
        <f t="shared" ref="G43" si="17">ROUND((F43*(1.23)),2)</f>
        <v>0</v>
      </c>
      <c r="H43" s="6"/>
      <c r="I43" s="6"/>
      <c r="J43" s="6"/>
      <c r="K43" s="6"/>
    </row>
    <row r="44" spans="1:11" ht="18.75" customHeight="1" thickTop="1" thickBot="1" x14ac:dyDescent="0.25">
      <c r="A44" s="85" t="s">
        <v>127</v>
      </c>
      <c r="B44" s="86"/>
      <c r="C44" s="86"/>
      <c r="D44" s="86"/>
      <c r="E44" s="87"/>
      <c r="F44" s="49">
        <f>SUM(F31:F42)</f>
        <v>0</v>
      </c>
      <c r="G44" s="49">
        <f>SUM(G31:G42)</f>
        <v>0</v>
      </c>
      <c r="H44" s="6"/>
      <c r="I44" s="6"/>
      <c r="J44" s="6"/>
      <c r="K44" s="6"/>
    </row>
    <row r="45" spans="1:11" ht="18.75" customHeight="1" thickTop="1" x14ac:dyDescent="0.2">
      <c r="A45" s="88" t="s">
        <v>128</v>
      </c>
      <c r="B45" s="79"/>
      <c r="C45" s="79"/>
      <c r="D45" s="79"/>
      <c r="E45" s="79"/>
      <c r="F45" s="79"/>
      <c r="G45" s="80"/>
    </row>
    <row r="46" spans="1:11" ht="18.75" customHeight="1" x14ac:dyDescent="0.2">
      <c r="A46" s="38" t="s">
        <v>95</v>
      </c>
      <c r="B46" s="39" t="s">
        <v>88</v>
      </c>
      <c r="C46" s="39" t="s">
        <v>7</v>
      </c>
      <c r="D46" s="40">
        <v>264.2</v>
      </c>
      <c r="E46" s="41"/>
      <c r="F46" s="42">
        <f>ROUND((D46*E46),2)</f>
        <v>0</v>
      </c>
      <c r="G46" s="42">
        <f>ROUND((F46*(1.23)),2)</f>
        <v>0</v>
      </c>
    </row>
    <row r="47" spans="1:11" ht="18.75" customHeight="1" x14ac:dyDescent="0.2">
      <c r="A47" s="38" t="s">
        <v>96</v>
      </c>
      <c r="B47" s="39" t="s">
        <v>90</v>
      </c>
      <c r="C47" s="39" t="s">
        <v>7</v>
      </c>
      <c r="D47" s="40">
        <v>147.30000000000001</v>
      </c>
      <c r="E47" s="41"/>
      <c r="F47" s="42">
        <f>ROUND((D47*E47),2)</f>
        <v>0</v>
      </c>
      <c r="G47" s="42">
        <f>ROUND((F47*(1.23)),2)</f>
        <v>0</v>
      </c>
    </row>
    <row r="48" spans="1:11" ht="18.75" customHeight="1" x14ac:dyDescent="0.2">
      <c r="A48" s="38" t="s">
        <v>97</v>
      </c>
      <c r="B48" s="39" t="s">
        <v>41</v>
      </c>
      <c r="C48" s="39" t="s">
        <v>6</v>
      </c>
      <c r="D48" s="40">
        <v>7</v>
      </c>
      <c r="E48" s="41"/>
      <c r="F48" s="42">
        <f t="shared" ref="F48" si="18">ROUND((D48*E48),2)</f>
        <v>0</v>
      </c>
      <c r="G48" s="42">
        <f t="shared" ref="G48" si="19">ROUND((F48*(1.23)),2)</f>
        <v>0</v>
      </c>
      <c r="H48" s="6"/>
      <c r="I48" s="6"/>
      <c r="J48" s="6"/>
      <c r="K48" s="6"/>
    </row>
    <row r="49" spans="1:11" ht="18.75" customHeight="1" x14ac:dyDescent="0.2">
      <c r="A49" s="38" t="s">
        <v>98</v>
      </c>
      <c r="B49" s="39" t="s">
        <v>85</v>
      </c>
      <c r="C49" s="39" t="s">
        <v>6</v>
      </c>
      <c r="D49" s="40">
        <v>1</v>
      </c>
      <c r="E49" s="41"/>
      <c r="F49" s="42">
        <f t="shared" ref="F49:F60" si="20">ROUND((D49*E49),2)</f>
        <v>0</v>
      </c>
      <c r="G49" s="42">
        <f t="shared" ref="G49:G60" si="21">ROUND((F49*(1.23)),2)</f>
        <v>0</v>
      </c>
    </row>
    <row r="50" spans="1:11" ht="18.75" customHeight="1" x14ac:dyDescent="0.2">
      <c r="A50" s="38" t="s">
        <v>99</v>
      </c>
      <c r="B50" s="39" t="s">
        <v>89</v>
      </c>
      <c r="C50" s="39" t="s">
        <v>76</v>
      </c>
      <c r="D50" s="40">
        <v>1</v>
      </c>
      <c r="E50" s="41"/>
      <c r="F50" s="42">
        <f t="shared" si="20"/>
        <v>0</v>
      </c>
      <c r="G50" s="42">
        <f t="shared" si="21"/>
        <v>0</v>
      </c>
    </row>
    <row r="51" spans="1:11" ht="18.75" customHeight="1" x14ac:dyDescent="0.2">
      <c r="A51" s="38" t="s">
        <v>100</v>
      </c>
      <c r="B51" s="39" t="s">
        <v>42</v>
      </c>
      <c r="C51" s="39" t="s">
        <v>7</v>
      </c>
      <c r="D51" s="40">
        <v>77</v>
      </c>
      <c r="E51" s="41"/>
      <c r="F51" s="42">
        <f t="shared" si="20"/>
        <v>0</v>
      </c>
      <c r="G51" s="42">
        <f t="shared" si="21"/>
        <v>0</v>
      </c>
    </row>
    <row r="52" spans="1:11" ht="18.75" customHeight="1" x14ac:dyDescent="0.2">
      <c r="A52" s="38" t="s">
        <v>101</v>
      </c>
      <c r="B52" s="39" t="s">
        <v>43</v>
      </c>
      <c r="C52" s="39" t="s">
        <v>7</v>
      </c>
      <c r="D52" s="40">
        <v>30</v>
      </c>
      <c r="E52" s="41"/>
      <c r="F52" s="42">
        <f t="shared" si="20"/>
        <v>0</v>
      </c>
      <c r="G52" s="42">
        <f t="shared" si="21"/>
        <v>0</v>
      </c>
    </row>
    <row r="53" spans="1:11" ht="18.75" customHeight="1" x14ac:dyDescent="0.2">
      <c r="A53" s="38" t="s">
        <v>102</v>
      </c>
      <c r="B53" s="39" t="s">
        <v>44</v>
      </c>
      <c r="C53" s="39" t="s">
        <v>6</v>
      </c>
      <c r="D53" s="40">
        <v>15</v>
      </c>
      <c r="E53" s="41"/>
      <c r="F53" s="42">
        <f t="shared" si="20"/>
        <v>0</v>
      </c>
      <c r="G53" s="42">
        <f t="shared" si="21"/>
        <v>0</v>
      </c>
    </row>
    <row r="54" spans="1:11" ht="18.75" customHeight="1" x14ac:dyDescent="0.2">
      <c r="A54" s="38" t="s">
        <v>103</v>
      </c>
      <c r="B54" s="39" t="s">
        <v>45</v>
      </c>
      <c r="C54" s="39" t="s">
        <v>7</v>
      </c>
      <c r="D54" s="40">
        <v>411.5</v>
      </c>
      <c r="E54" s="41"/>
      <c r="F54" s="42">
        <f t="shared" si="20"/>
        <v>0</v>
      </c>
      <c r="G54" s="42">
        <f t="shared" si="21"/>
        <v>0</v>
      </c>
    </row>
    <row r="55" spans="1:11" ht="18.75" customHeight="1" x14ac:dyDescent="0.2">
      <c r="A55" s="38" t="s">
        <v>104</v>
      </c>
      <c r="B55" s="39" t="s">
        <v>46</v>
      </c>
      <c r="C55" s="39" t="s">
        <v>7</v>
      </c>
      <c r="D55" s="40">
        <v>411.5</v>
      </c>
      <c r="E55" s="41"/>
      <c r="F55" s="42">
        <f t="shared" si="20"/>
        <v>0</v>
      </c>
      <c r="G55" s="42">
        <f t="shared" si="21"/>
        <v>0</v>
      </c>
    </row>
    <row r="56" spans="1:11" ht="18.75" customHeight="1" x14ac:dyDescent="0.2">
      <c r="A56" s="38" t="s">
        <v>105</v>
      </c>
      <c r="B56" s="39" t="s">
        <v>78</v>
      </c>
      <c r="C56" s="39" t="s">
        <v>77</v>
      </c>
      <c r="D56" s="43">
        <v>1</v>
      </c>
      <c r="E56" s="41"/>
      <c r="F56" s="42">
        <f t="shared" si="20"/>
        <v>0</v>
      </c>
      <c r="G56" s="42">
        <f t="shared" si="21"/>
        <v>0</v>
      </c>
    </row>
    <row r="57" spans="1:11" ht="18.75" customHeight="1" x14ac:dyDescent="0.2">
      <c r="A57" s="38" t="s">
        <v>106</v>
      </c>
      <c r="B57" s="39" t="s">
        <v>93</v>
      </c>
      <c r="C57" s="39" t="s">
        <v>123</v>
      </c>
      <c r="D57" s="43">
        <v>400</v>
      </c>
      <c r="E57" s="41"/>
      <c r="F57" s="42">
        <f t="shared" si="20"/>
        <v>0</v>
      </c>
      <c r="G57" s="42">
        <f t="shared" si="21"/>
        <v>0</v>
      </c>
    </row>
    <row r="58" spans="1:11" s="20" customFormat="1" ht="18.75" customHeight="1" x14ac:dyDescent="0.2">
      <c r="A58" s="38" t="s">
        <v>107</v>
      </c>
      <c r="B58" s="39" t="s">
        <v>137</v>
      </c>
      <c r="C58" s="39" t="s">
        <v>123</v>
      </c>
      <c r="D58" s="40">
        <v>20</v>
      </c>
      <c r="E58" s="41"/>
      <c r="F58" s="42">
        <f t="shared" si="20"/>
        <v>0</v>
      </c>
      <c r="G58" s="42">
        <f t="shared" si="21"/>
        <v>0</v>
      </c>
      <c r="H58" s="60"/>
      <c r="I58" s="60"/>
      <c r="J58" s="60"/>
      <c r="K58" s="60"/>
    </row>
    <row r="59" spans="1:11" ht="18.75" customHeight="1" x14ac:dyDescent="0.2">
      <c r="A59" s="38" t="s">
        <v>121</v>
      </c>
      <c r="B59" s="39" t="s">
        <v>80</v>
      </c>
      <c r="C59" s="39" t="s">
        <v>123</v>
      </c>
      <c r="D59" s="40">
        <v>200</v>
      </c>
      <c r="E59" s="41"/>
      <c r="F59" s="42">
        <f t="shared" si="20"/>
        <v>0</v>
      </c>
      <c r="G59" s="42">
        <f t="shared" si="21"/>
        <v>0</v>
      </c>
    </row>
    <row r="60" spans="1:11" ht="18.75" customHeight="1" thickBot="1" x14ac:dyDescent="0.25">
      <c r="A60" s="38" t="s">
        <v>138</v>
      </c>
      <c r="B60" s="39" t="s">
        <v>79</v>
      </c>
      <c r="C60" s="45" t="s">
        <v>123</v>
      </c>
      <c r="D60" s="46">
        <v>200</v>
      </c>
      <c r="E60" s="47"/>
      <c r="F60" s="48">
        <f t="shared" si="20"/>
        <v>0</v>
      </c>
      <c r="G60" s="48">
        <f t="shared" si="21"/>
        <v>0</v>
      </c>
    </row>
    <row r="61" spans="1:11" ht="18.75" customHeight="1" thickTop="1" thickBot="1" x14ac:dyDescent="0.25">
      <c r="A61" s="81" t="s">
        <v>129</v>
      </c>
      <c r="B61" s="82"/>
      <c r="C61" s="82"/>
      <c r="D61" s="82"/>
      <c r="E61" s="83"/>
      <c r="F61" s="49">
        <f>SUM(F46:F59)</f>
        <v>0</v>
      </c>
      <c r="G61" s="49">
        <f>SUM(G46:G59)</f>
        <v>0</v>
      </c>
    </row>
    <row r="62" spans="1:11" ht="18.75" customHeight="1" thickTop="1" x14ac:dyDescent="0.2">
      <c r="A62" s="78" t="s">
        <v>130</v>
      </c>
      <c r="B62" s="79"/>
      <c r="C62" s="79"/>
      <c r="D62" s="79"/>
      <c r="E62" s="79"/>
      <c r="F62" s="79"/>
      <c r="G62" s="80"/>
    </row>
    <row r="63" spans="1:11" ht="18.75" customHeight="1" x14ac:dyDescent="0.2">
      <c r="A63" s="38" t="s">
        <v>108</v>
      </c>
      <c r="B63" s="39" t="s">
        <v>47</v>
      </c>
      <c r="C63" s="39" t="s">
        <v>6</v>
      </c>
      <c r="D63" s="40">
        <v>4</v>
      </c>
      <c r="E63" s="41"/>
      <c r="F63" s="42">
        <f t="shared" ref="F63:F65" si="22">ROUND((D63*E63),2)</f>
        <v>0</v>
      </c>
      <c r="G63" s="42">
        <f t="shared" ref="G63:G65" si="23">ROUND((F63*(1.23)),2)</f>
        <v>0</v>
      </c>
    </row>
    <row r="64" spans="1:11" ht="18.75" customHeight="1" x14ac:dyDescent="0.2">
      <c r="A64" s="38" t="s">
        <v>109</v>
      </c>
      <c r="B64" s="39" t="s">
        <v>48</v>
      </c>
      <c r="C64" s="39" t="s">
        <v>6</v>
      </c>
      <c r="D64" s="40">
        <v>2</v>
      </c>
      <c r="E64" s="41"/>
      <c r="F64" s="42">
        <f t="shared" si="22"/>
        <v>0</v>
      </c>
      <c r="G64" s="42">
        <f t="shared" si="23"/>
        <v>0</v>
      </c>
    </row>
    <row r="65" spans="1:7" ht="18.75" customHeight="1" thickBot="1" x14ac:dyDescent="0.25">
      <c r="A65" s="38" t="s">
        <v>110</v>
      </c>
      <c r="B65" s="56" t="s">
        <v>120</v>
      </c>
      <c r="C65" s="56" t="s">
        <v>76</v>
      </c>
      <c r="D65" s="43">
        <v>1</v>
      </c>
      <c r="E65" s="57"/>
      <c r="F65" s="58">
        <f t="shared" si="22"/>
        <v>0</v>
      </c>
      <c r="G65" s="58">
        <f t="shared" si="23"/>
        <v>0</v>
      </c>
    </row>
    <row r="66" spans="1:7" ht="18.75" customHeight="1" thickTop="1" thickBot="1" x14ac:dyDescent="0.25">
      <c r="A66" s="81" t="s">
        <v>133</v>
      </c>
      <c r="B66" s="82"/>
      <c r="C66" s="82"/>
      <c r="D66" s="82"/>
      <c r="E66" s="83"/>
      <c r="F66" s="59">
        <f>SUM(F63:F65)</f>
        <v>0</v>
      </c>
      <c r="G66" s="59">
        <f>SUM(G63:G65)</f>
        <v>0</v>
      </c>
    </row>
    <row r="67" spans="1:7" ht="18.75" customHeight="1" thickTop="1" x14ac:dyDescent="0.2">
      <c r="A67" s="84" t="s">
        <v>131</v>
      </c>
      <c r="B67" s="84"/>
      <c r="C67" s="84"/>
      <c r="D67" s="84"/>
      <c r="E67" s="84"/>
      <c r="F67" s="33">
        <f>SUM(F66,F61,F44,F29,F14)</f>
        <v>0</v>
      </c>
      <c r="G67" s="33">
        <f>SUM(G66,G61,G44,G29,G14)</f>
        <v>0</v>
      </c>
    </row>
  </sheetData>
  <protectedRanges>
    <protectedRange sqref="E29 E61 E44 E66" name="Zakres1"/>
    <protectedRange sqref="E14" name="Zakres1_1"/>
    <protectedRange sqref="E28 E42:E43 E4:E13 E57 E59:E60" name="Zakres1_10"/>
    <protectedRange sqref="E31:E41 E16:E27 E46:E56 E63:E65" name="Zakres1_11"/>
    <protectedRange sqref="E58" name="Zakres1_10_1"/>
  </protectedRanges>
  <dataConsolidate/>
  <mergeCells count="12">
    <mergeCell ref="A30:G30"/>
    <mergeCell ref="A61:E61"/>
    <mergeCell ref="A1:G1"/>
    <mergeCell ref="A15:G15"/>
    <mergeCell ref="A29:E29"/>
    <mergeCell ref="A3:G3"/>
    <mergeCell ref="A14:E14"/>
    <mergeCell ref="A62:G62"/>
    <mergeCell ref="A66:E66"/>
    <mergeCell ref="A67:E67"/>
    <mergeCell ref="A44:E44"/>
    <mergeCell ref="A45:G45"/>
  </mergeCells>
  <phoneticPr fontId="2" type="noConversion"/>
  <printOptions horizontalCentered="1"/>
  <pageMargins left="0.23622047244094491" right="0.23622047244094491" top="0.66" bottom="0.35433070866141736" header="0.31496062992125984" footer="0.11811023622047245"/>
  <pageSetup paperSize="9" scale="68" orientation="landscape" r:id="rId1"/>
  <headerFooter alignWithMargins="0">
    <oddHeader>&amp;LBudowa kanalizacji sanitarnej wraz z drogami w Golęczewie i Zielątkowie oraz wymiana sieci wodociągowej w Golęczewie z azbestowej, budowa skrzyżowania w Golęczewie ul. Dworcowa, Tysiąclecia i Lipowa -
&amp;"Arial,Pogrubiony"Zielątkowo kanalizacja sanitarna</oddHeader>
  </headerFooter>
  <rowBreaks count="1" manualBreakCount="1">
    <brk id="29" max="6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3</vt:i4>
      </vt:variant>
    </vt:vector>
  </HeadingPairs>
  <TitlesOfParts>
    <vt:vector size="5" baseType="lpstr">
      <vt:lpstr>Strona tytułowa</vt:lpstr>
      <vt:lpstr>Kosztorys ofertowy</vt:lpstr>
      <vt:lpstr>'Kosztorys ofertowy'!Obszar_wydruku</vt:lpstr>
      <vt:lpstr>'Strona tytułowa'!Obszar_wydruku</vt:lpstr>
      <vt:lpstr>'Kosztorys ofertowy'!Tytuły_wydruku</vt:lpstr>
    </vt:vector>
  </TitlesOfParts>
  <Manager/>
  <Company>Aquanet S.A.,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UGSL</dc:creator>
  <cp:keywords/>
  <dc:description/>
  <cp:lastModifiedBy>Tomasz Juszczuk</cp:lastModifiedBy>
  <cp:revision/>
  <cp:lastPrinted>2021-02-09T10:46:25Z</cp:lastPrinted>
  <dcterms:created xsi:type="dcterms:W3CDTF">2013-05-29T11:09:02Z</dcterms:created>
  <dcterms:modified xsi:type="dcterms:W3CDTF">2021-02-09T10:46:31Z</dcterms:modified>
  <cp:category/>
  <cp:contentStatus/>
</cp:coreProperties>
</file>