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owy - realizowane\Zielątkowo - ul. Świerkowa\Do przetargu\"/>
    </mc:Choice>
  </mc:AlternateContent>
  <xr:revisionPtr revIDLastSave="0" documentId="13_ncr:1_{40BDFEF8-410A-406F-BCA6-3B0FCE03865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OFER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H14" i="1" s="1"/>
  <c r="G15" i="1"/>
  <c r="H15" i="1" s="1"/>
  <c r="G13" i="1" l="1"/>
  <c r="H13" i="1" s="1"/>
  <c r="G12" i="1"/>
  <c r="H12" i="1" s="1"/>
  <c r="G49" i="1" l="1"/>
  <c r="H49" i="1" s="1"/>
  <c r="G17" i="1"/>
  <c r="H17" i="1" s="1"/>
  <c r="G16" i="1"/>
  <c r="H16" i="1" s="1"/>
  <c r="G11" i="1"/>
  <c r="H11" i="1" s="1"/>
  <c r="G44" i="1"/>
  <c r="H44" i="1" s="1"/>
  <c r="G43" i="1"/>
  <c r="H43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42" i="1" l="1"/>
  <c r="H42" i="1"/>
  <c r="G26" i="1" l="1"/>
  <c r="H26" i="1" s="1"/>
  <c r="G32" i="1"/>
  <c r="H32" i="1" s="1"/>
  <c r="G27" i="1" l="1"/>
  <c r="H27" i="1" s="1"/>
  <c r="G47" i="1"/>
  <c r="H47" i="1" s="1"/>
  <c r="G31" i="1" l="1"/>
  <c r="G29" i="1"/>
  <c r="H29" i="1" s="1"/>
  <c r="G50" i="1"/>
  <c r="H50" i="1" s="1"/>
  <c r="G48" i="1"/>
  <c r="H48" i="1" s="1"/>
  <c r="G51" i="1"/>
  <c r="H51" i="1" s="1"/>
  <c r="H31" i="1" l="1"/>
  <c r="G46" i="1"/>
  <c r="G25" i="1"/>
  <c r="H25" i="1" s="1"/>
  <c r="G30" i="1"/>
  <c r="H30" i="1" s="1"/>
  <c r="G28" i="1"/>
  <c r="H28" i="1" s="1"/>
  <c r="G23" i="1"/>
  <c r="H23" i="1" s="1"/>
  <c r="G22" i="1"/>
  <c r="H22" i="1" s="1"/>
  <c r="G21" i="1"/>
  <c r="G20" i="1"/>
  <c r="G18" i="1"/>
  <c r="H18" i="1" s="1"/>
  <c r="G9" i="1"/>
  <c r="H9" i="1" s="1"/>
  <c r="G10" i="1"/>
  <c r="H10" i="1" s="1"/>
  <c r="G8" i="1"/>
  <c r="G5" i="1"/>
  <c r="H5" i="1" s="1"/>
  <c r="G6" i="1"/>
  <c r="H6" i="1" s="1"/>
  <c r="G4" i="1"/>
  <c r="H8" i="1" l="1"/>
  <c r="H7" i="1" s="1"/>
  <c r="G7" i="1"/>
  <c r="H20" i="1"/>
  <c r="G19" i="1"/>
  <c r="H46" i="1"/>
  <c r="H45" i="1" s="1"/>
  <c r="G45" i="1"/>
  <c r="G3" i="1"/>
  <c r="G24" i="1"/>
  <c r="H24" i="1"/>
  <c r="H21" i="1"/>
  <c r="H4" i="1"/>
  <c r="H3" i="1" s="1"/>
  <c r="G52" i="1" l="1"/>
  <c r="H19" i="1"/>
  <c r="H52" i="1" s="1"/>
</calcChain>
</file>

<file path=xl/sharedStrings.xml><?xml version="1.0" encoding="utf-8"?>
<sst xmlns="http://schemas.openxmlformats.org/spreadsheetml/2006/main" count="147" uniqueCount="108">
  <si>
    <t>L.p.</t>
  </si>
  <si>
    <t>Opis roboty</t>
  </si>
  <si>
    <t>jedn.</t>
  </si>
  <si>
    <t>Ilość</t>
  </si>
  <si>
    <t>Cena jedn.
NETTO</t>
  </si>
  <si>
    <t>Wartość
NETTO</t>
  </si>
  <si>
    <t>Wartość
BRUTTO</t>
  </si>
  <si>
    <t>Roboty w zakresie przygotowania terenu pod budowę</t>
  </si>
  <si>
    <t>1.1</t>
  </si>
  <si>
    <t>1.2</t>
  </si>
  <si>
    <t>1.3</t>
  </si>
  <si>
    <r>
      <t>m</t>
    </r>
    <r>
      <rPr>
        <vertAlign val="superscript"/>
        <sz val="10"/>
        <rFont val="Calibri"/>
        <family val="2"/>
        <charset val="238"/>
        <scheme val="minor"/>
      </rPr>
      <t>2</t>
    </r>
  </si>
  <si>
    <t>2.1</t>
  </si>
  <si>
    <t>szt.</t>
  </si>
  <si>
    <t>2.2</t>
  </si>
  <si>
    <t>2.5</t>
  </si>
  <si>
    <t>m</t>
  </si>
  <si>
    <t>Roboty brukarskie (krawężniki, obrzeża).
Cena zawiera: roboty ziemne, wykonanie ławy betonowej, ustawienie krawężnika/opornika/obrzeża na podsypce cementowo-piaskowej. 
Cena zawiera również koszty niezbędnych ujętych w specyfikacjach technicznych  badań.</t>
  </si>
  <si>
    <t>3.1</t>
  </si>
  <si>
    <t xml:space="preserve">Krawężnik betonowy wystający 15x30x100 na ławie z betonu C12/15 i podsypce cementowo-piaskowej </t>
  </si>
  <si>
    <t>3.2</t>
  </si>
  <si>
    <t>3.3</t>
  </si>
  <si>
    <t xml:space="preserve">Ułożenie opornika drogowego 12x25x100 cm na ławie z betonu C12/15 i podsypce cementowo-piaskowej </t>
  </si>
  <si>
    <t>3.4</t>
  </si>
  <si>
    <t xml:space="preserve">Ułożenie obrzeża betonowego 8x30x100 cm na ławie z betonu C12/15 i podsypce cementowo-piaskowej </t>
  </si>
  <si>
    <t>4</t>
  </si>
  <si>
    <t>Roboty w zakresie wykonania nawierzchni (jezdnia, chodnik, wjazdy, zjazdy)
Cena zawiera: roboty przygotowawcze, roboty rozbiórkowe (łącznie z opłatą za utylizację), roboty ziemne (wykopy, nasypy), wykonanie koryta,
oczyszczenie i skropienie warstw konstrukcyjnych, wykonanie poszczególnych warstw konstrukcyjnych podbudowy i nawierzchni, ścieków, wywóz
gruntu łącznie z opłatą za utylizację, regulację zaworów, studni i skrzynek (do regulacji włazów i wpustów deszczowych należy zastosować elementy
z tworzywa sztucznego). Cena zawiera również koszty niezbędnych ujętych w specyfikacjach technicznych  badań.</t>
  </si>
  <si>
    <t>4.1</t>
  </si>
  <si>
    <t>4.2</t>
  </si>
  <si>
    <t>4.3</t>
  </si>
  <si>
    <t>4.4</t>
  </si>
  <si>
    <t>Regulacja wysokościowa oraz sytuacyjna kolidujących lamp oświetlenia drogowego</t>
  </si>
  <si>
    <t>4.5</t>
  </si>
  <si>
    <t>4.6</t>
  </si>
  <si>
    <t>5</t>
  </si>
  <si>
    <t>5.1</t>
  </si>
  <si>
    <t>Humusowanie terenu z obsianiem trawą przy grubości ziemi urodzajnej 15 cm</t>
  </si>
  <si>
    <t>6</t>
  </si>
  <si>
    <t>6.1</t>
  </si>
  <si>
    <t>6.2</t>
  </si>
  <si>
    <t>6.3</t>
  </si>
  <si>
    <t>6.4</t>
  </si>
  <si>
    <t>6.5</t>
  </si>
  <si>
    <t xml:space="preserve">RAZEM: </t>
  </si>
  <si>
    <t>Roboty rozbiórkowe (nawierzchnia jezdni, podbudowy, betony, krawężniki, oporniki, chodnik, wyspy, humus, krzewy itp.)</t>
  </si>
  <si>
    <t>Roboty wykończeniowe, dokumentaca powykonawcza</t>
  </si>
  <si>
    <t>Wprowadzenie tymczasowej organizacji ruchu, organizacja zaplecza budowy, itp.</t>
  </si>
  <si>
    <t>Roboty pomiarowe - obsługa geodezyjna</t>
  </si>
  <si>
    <t>5.2</t>
  </si>
  <si>
    <t>Pozwolenie na użytkowanie obiektu budowlanego wydane przez PINB dla powiatu poznańskiego</t>
  </si>
  <si>
    <t>Inwentaryzacja geodezyjna zatwierdzona przez PODGiK w Poznaniu</t>
  </si>
  <si>
    <t>4.7</t>
  </si>
  <si>
    <t>4.8</t>
  </si>
  <si>
    <t>4.9</t>
  </si>
  <si>
    <t>4.10</t>
  </si>
  <si>
    <t>4.11</t>
  </si>
  <si>
    <t>4.12</t>
  </si>
  <si>
    <t>2.3</t>
  </si>
  <si>
    <t>2.4</t>
  </si>
  <si>
    <t>2.6</t>
  </si>
  <si>
    <t>2.7</t>
  </si>
  <si>
    <t xml:space="preserve">Krawężnik najazdowy 22x15x100 na ławie z betonu C12/15 i podsypce cementowo-piaskowej </t>
  </si>
  <si>
    <t>Roboty w zakresie budowy kanalizacji deszczowej oraz sieci wodociągowej
Cena zawiera: roboty przygotowawcze, rozbiórkowe, roboty ziemne, umocnienie wykopu, zabezpieczenie istniejących urządzeń, podsypkę i obsypkę
rur kanału/przykanalików/studni, wymianę gruntu, odwodnienie wykopu, wywóz nadmiaru gruntu łącznie z utylizacją, próby szczelności, 
wiercenie otworów w istniejący studniach. Cena zawiera również koszty niezbędnych ujętych w specyfikacjach technicznych  badań.</t>
  </si>
  <si>
    <t>2.9</t>
  </si>
  <si>
    <t>Jezdnia przepuszczalna - nawierzchnia z betonowej kostki EKO-KWADRAT kolor szary gr. 8 cm</t>
  </si>
  <si>
    <t>Jezdnia przepuszczalna - geowłóknina geon 400 pod warstwę podbudowy</t>
  </si>
  <si>
    <t>Jezdnia przepuszczalna - geowłóknina geon 400 pod podsypkę z grysu 2/5</t>
  </si>
  <si>
    <t>Jezdnia przepuszczalna - podsypka przepuszczalna z grysu 2/5 gr. 4 cm</t>
  </si>
  <si>
    <t>Jezdnia przepuszczalna - podbudowa zasadnicza z KŁSM 0/31,5mm stabilizowanego mechanicznie C90/3 gr. 25 cm</t>
  </si>
  <si>
    <t>Jezdnia - nawierzchnia z betonowej kostki kolor szary gr. 8 cm</t>
  </si>
  <si>
    <t>Jezdnia - podbudowa zasadnicza z KŁSM 0/31,5mm stabilizowanego mechanicznie C90/3 gr. 20 cm</t>
  </si>
  <si>
    <t>Jezdnia przepuszczalna - wymiana gruntu rodzimego na piasek średni gr. 50 cm</t>
  </si>
  <si>
    <t>Jezdnia - podbudowa pomocnicza z gruntu stabilizowanego spoiwem hydraulicznym C1,5/2,0 gr. 10 cm</t>
  </si>
  <si>
    <t>Chodnik - nawierzchnia z betonowej kostki kolor czerwony gr. 8 cm</t>
  </si>
  <si>
    <t>Chodnik - podsypka cementowo-piaskowa 1:4 gr. 3 cm</t>
  </si>
  <si>
    <t>Jezdnia - podsypka cementowo-piaskowa 1:4 gr. 3 cm</t>
  </si>
  <si>
    <t>Chodnik - podbudowa zasadnicza z KŁSM 0/31,5mm stabilizowanego mechanicznie C90/3 gr. 10 cm</t>
  </si>
  <si>
    <t>Zjazd indywidualny - nawierzchnia z betonowej kostki kolor grafitowy gr. 8 cm</t>
  </si>
  <si>
    <t>Zjazd indywidualny - podsypka cementowo-piaskowa 1:4 gr. 3 cm</t>
  </si>
  <si>
    <t>Zjazd indywidualny - podbudowa zasadnicza z KŁSM 0/31,5mm stabilizowanego mechanicznie C90/3 gr. 20 cm</t>
  </si>
  <si>
    <t>4.13</t>
  </si>
  <si>
    <t>4.14</t>
  </si>
  <si>
    <t>4.15</t>
  </si>
  <si>
    <t>4.16</t>
  </si>
  <si>
    <t>4.17</t>
  </si>
  <si>
    <t>Wprowadzenie stałej organizacji ruchu (oznakowanie poziome, pionowe, elementy odblaskowe)</t>
  </si>
  <si>
    <t>Roboty branżowe, kanał technologiczny
Cena zawiera: roboty przygotowawcze, ziemne, montażowe oraz wszystkie niezbędne prace i materiały do wykonania zadania.</t>
  </si>
  <si>
    <t>Budowa kanału technologicznego dla sieci telekomunikacyjnej o średnicy Ø 110 mm</t>
  </si>
  <si>
    <t>Budowa kanału technologicznego dla sieci telekomunikacyjnej - wbudowanie studni kablowych SKR-1</t>
  </si>
  <si>
    <t>kpl.</t>
  </si>
  <si>
    <t xml:space="preserve">Kanalizacja deszczowa - betonowe studzienki ściekowe z osadnikiem Ø 500 mm i wpustem ulicznym typu ciężkiego </t>
  </si>
  <si>
    <t>Kanalizacja deszczowa - przykanaliki z rur PVC łączonych na wcisk o średnicy Ø 200 mm</t>
  </si>
  <si>
    <t>Dokumentacja powykonawcza dla całego zakresu inwestycji</t>
  </si>
  <si>
    <t>Wodociąg odcinek od W1 do P7 - sieć z rur ciśnieniowych PE100 SDR17 Ø 180 mm</t>
  </si>
  <si>
    <t>Wodociąg odcinek od W1 do P7 - płukanie i dezynfekcja, próby szczelności, badania bakteriologiczne</t>
  </si>
  <si>
    <t>Wodociąg odcinek od W1 do P7 - odbiór wykonanego zakresu przez gestora AQUANET S.A.</t>
  </si>
  <si>
    <r>
      <rPr>
        <b/>
        <sz val="14"/>
        <rFont val="Calibri"/>
        <family val="2"/>
        <charset val="238"/>
        <scheme val="minor"/>
      </rPr>
      <t>KOSZTORYS OFERTOWY</t>
    </r>
    <r>
      <rPr>
        <sz val="10"/>
        <rFont val="Calibri"/>
        <family val="2"/>
        <charset val="238"/>
        <scheme val="minor"/>
      </rPr>
      <t xml:space="preserve">
</t>
    </r>
    <r>
      <rPr>
        <b/>
        <i/>
        <sz val="10"/>
        <rFont val="Calibri"/>
        <family val="2"/>
        <charset val="238"/>
        <scheme val="minor"/>
      </rPr>
      <t>Budowa drogi gminnej ul. Świerkowej - droga gminna 319320P w miejscowości Zielątkowo</t>
    </r>
  </si>
  <si>
    <t>2.8</t>
  </si>
  <si>
    <t>Kanalizacja deszczowa - betonowe studnie rewizyjne Ø 1000 wraz z włazami (studnie S119, S120, S121, S122, S123)</t>
  </si>
  <si>
    <t>Kanalizacja deszczowa - kanał z rur PVC łączonych na wcisk o średnicy Ø 315 mm (od studni S118 do S123)</t>
  </si>
  <si>
    <t>2.10</t>
  </si>
  <si>
    <t>Kanalizacja sanitarna - przyłącza z rur PVC klasy S z litą ścianką SDR34 SN8 Ø 160 mm</t>
  </si>
  <si>
    <t>Knalizacja sanitarna - studnie inspekcyjne tworzywowe  Ø 425</t>
  </si>
  <si>
    <r>
      <t>Wodociąg odcinek od W1 do P7 - przyłącza do granicy działki z rur ciśnieniowych PE100 SDR11 Ø 32 mm</t>
    </r>
    <r>
      <rPr>
        <b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(P1A - P6A)</t>
    </r>
  </si>
  <si>
    <t>6.6</t>
  </si>
  <si>
    <t>Wodociąg węzeł W2 - przebudowa istniejącego hydrantu</t>
  </si>
  <si>
    <t>2.11</t>
  </si>
  <si>
    <t>Dokumentacja powykonawcza dla sieci wodociągowej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</si>
</sst>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9" x14ac:knownFonts="1">
    <font>
      <sz val="10"/>
      <name val="Arial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3" fillId="0" borderId="0" applyFont="0" applyFill="0" applyBorder="0" applyAlignment="0" applyProtection="0"/>
  </cellStyleXfs>
  <cellXfs count="64">
    <xf numFmtId="0" fontId="0" fillId="0" borderId="0" xfId="0"/>
    <xf numFmtId="0" fontId="4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44" fontId="4" fillId="0" borderId="2" xfId="2" applyFont="1" applyBorder="1" applyAlignment="1">
      <alignment vertical="center" wrapText="1"/>
    </xf>
    <xf numFmtId="44" fontId="4" fillId="0" borderId="2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2" fontId="4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horizontal="center" vertical="center" wrapText="1"/>
    </xf>
    <xf numFmtId="44" fontId="5" fillId="3" borderId="4" xfId="2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44" fontId="4" fillId="0" borderId="3" xfId="2" applyFont="1" applyBorder="1" applyAlignment="1">
      <alignment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5" xfId="0" applyFont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44" fontId="5" fillId="3" borderId="7" xfId="2" applyFont="1" applyFill="1" applyBorder="1" applyAlignment="1">
      <alignment horizontal="center" vertical="center" wrapText="1"/>
    </xf>
    <xf numFmtId="44" fontId="4" fillId="0" borderId="9" xfId="2" applyFont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right" vertical="center" wrapText="1"/>
    </xf>
    <xf numFmtId="49" fontId="4" fillId="2" borderId="8" xfId="0" applyNumberFormat="1" applyFont="1" applyFill="1" applyBorder="1" applyAlignment="1">
      <alignment horizontal="right" vertical="center" wrapText="1"/>
    </xf>
    <xf numFmtId="49" fontId="4" fillId="0" borderId="0" xfId="0" applyNumberFormat="1" applyFont="1" applyAlignment="1">
      <alignment vertical="center" wrapText="1"/>
    </xf>
    <xf numFmtId="44" fontId="4" fillId="0" borderId="1" xfId="2" applyFont="1" applyBorder="1" applyAlignment="1">
      <alignment vertical="center" wrapText="1"/>
    </xf>
    <xf numFmtId="44" fontId="4" fillId="0" borderId="1" xfId="2" applyFont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right" vertical="center" wrapText="1"/>
    </xf>
    <xf numFmtId="44" fontId="4" fillId="0" borderId="13" xfId="2" applyFont="1" applyBorder="1" applyAlignment="1">
      <alignment horizontal="center" vertical="center" wrapText="1"/>
    </xf>
    <xf numFmtId="49" fontId="4" fillId="2" borderId="14" xfId="0" applyNumberFormat="1" applyFont="1" applyFill="1" applyBorder="1" applyAlignment="1">
      <alignment horizontal="right" vertical="center" wrapText="1"/>
    </xf>
    <xf numFmtId="44" fontId="4" fillId="0" borderId="3" xfId="2" applyFont="1" applyBorder="1" applyAlignment="1">
      <alignment horizontal="center" vertical="center" wrapText="1"/>
    </xf>
    <xf numFmtId="44" fontId="4" fillId="0" borderId="15" xfId="2" applyFont="1" applyBorder="1" applyAlignment="1">
      <alignment horizontal="center" vertical="center" wrapText="1"/>
    </xf>
    <xf numFmtId="49" fontId="5" fillId="4" borderId="14" xfId="1" applyNumberFormat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4" fontId="5" fillId="4" borderId="3" xfId="0" applyNumberFormat="1" applyFont="1" applyFill="1" applyBorder="1" applyAlignment="1">
      <alignment horizontal="center" vertical="center" wrapText="1"/>
    </xf>
    <xf numFmtId="4" fontId="5" fillId="4" borderId="15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right" vertical="center" wrapText="1"/>
    </xf>
    <xf numFmtId="0" fontId="4" fillId="0" borderId="20" xfId="0" applyFont="1" applyBorder="1" applyAlignment="1">
      <alignment horizontal="right" vertical="center" wrapText="1"/>
    </xf>
    <xf numFmtId="0" fontId="4" fillId="0" borderId="20" xfId="0" applyFont="1" applyBorder="1" applyAlignment="1">
      <alignment vertical="center" wrapText="1"/>
    </xf>
    <xf numFmtId="4" fontId="4" fillId="0" borderId="20" xfId="0" applyNumberFormat="1" applyFont="1" applyBorder="1" applyAlignment="1">
      <alignment vertical="center" wrapText="1"/>
    </xf>
    <xf numFmtId="44" fontId="4" fillId="0" borderId="20" xfId="2" applyFont="1" applyBorder="1" applyAlignment="1">
      <alignment vertical="center" wrapText="1"/>
    </xf>
    <xf numFmtId="44" fontId="4" fillId="0" borderId="20" xfId="2" applyFont="1" applyBorder="1" applyAlignment="1">
      <alignment horizontal="center" vertical="center" wrapText="1"/>
    </xf>
    <xf numFmtId="44" fontId="4" fillId="0" borderId="21" xfId="2" applyFont="1" applyBorder="1" applyAlignment="1">
      <alignment horizontal="center" vertical="center" wrapText="1"/>
    </xf>
    <xf numFmtId="44" fontId="5" fillId="4" borderId="19" xfId="2" applyFont="1" applyFill="1" applyBorder="1" applyAlignment="1">
      <alignment horizontal="center" vertical="center" wrapText="1"/>
    </xf>
    <xf numFmtId="49" fontId="4" fillId="2" borderId="23" xfId="0" applyNumberFormat="1" applyFont="1" applyFill="1" applyBorder="1" applyAlignment="1">
      <alignment horizontal="right" vertical="center" wrapText="1"/>
    </xf>
    <xf numFmtId="0" fontId="4" fillId="0" borderId="24" xfId="0" applyFont="1" applyBorder="1" applyAlignment="1">
      <alignment horizontal="right" vertical="center" wrapText="1"/>
    </xf>
    <xf numFmtId="0" fontId="4" fillId="0" borderId="24" xfId="0" applyFont="1" applyBorder="1" applyAlignment="1">
      <alignment vertical="center" wrapText="1"/>
    </xf>
    <xf numFmtId="4" fontId="4" fillId="0" borderId="24" xfId="0" applyNumberFormat="1" applyFont="1" applyBorder="1" applyAlignment="1">
      <alignment vertical="center" wrapText="1"/>
    </xf>
    <xf numFmtId="44" fontId="4" fillId="0" borderId="24" xfId="2" applyFont="1" applyBorder="1" applyAlignment="1">
      <alignment vertical="center" wrapText="1"/>
    </xf>
    <xf numFmtId="44" fontId="4" fillId="0" borderId="24" xfId="2" applyFont="1" applyBorder="1" applyAlignment="1">
      <alignment horizontal="center" vertical="center" wrapText="1"/>
    </xf>
    <xf numFmtId="44" fontId="4" fillId="0" borderId="25" xfId="2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4" fontId="4" fillId="5" borderId="1" xfId="0" applyNumberFormat="1" applyFont="1" applyFill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right" vertical="center" wrapText="1"/>
    </xf>
    <xf numFmtId="0" fontId="5" fillId="4" borderId="11" xfId="0" applyFont="1" applyFill="1" applyBorder="1" applyAlignment="1">
      <alignment horizontal="right" vertical="center" wrapText="1"/>
    </xf>
    <xf numFmtId="0" fontId="5" fillId="4" borderId="22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left" vertical="center" wrapText="1"/>
    </xf>
  </cellXfs>
  <cellStyles count="3">
    <cellStyle name="Normalny" xfId="0" builtinId="0"/>
    <cellStyle name="Normalny_KI_2012_SIECI" xfId="1" xr:uid="{00000000-0005-0000-0000-000001000000}"/>
    <cellStyle name="Walutowy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"/>
  <sheetViews>
    <sheetView tabSelected="1" view="pageBreakPreview" topLeftCell="A37" zoomScale="115" zoomScaleNormal="100" zoomScaleSheetLayoutView="115" workbookViewId="0">
      <selection activeCell="C46" sqref="C46"/>
    </sheetView>
  </sheetViews>
  <sheetFormatPr defaultColWidth="9.140625" defaultRowHeight="12.75" x14ac:dyDescent="0.2"/>
  <cols>
    <col min="1" max="1" width="5.42578125" style="26" customWidth="1"/>
    <col min="2" max="2" width="5.42578125" style="9" hidden="1" customWidth="1"/>
    <col min="3" max="3" width="96" style="9" customWidth="1"/>
    <col min="4" max="4" width="6" style="9" customWidth="1"/>
    <col min="5" max="5" width="9.140625" style="11"/>
    <col min="6" max="6" width="14.28515625" style="9" customWidth="1"/>
    <col min="7" max="8" width="14.28515625" style="13" customWidth="1"/>
    <col min="9" max="16384" width="9.140625" style="9"/>
  </cols>
  <sheetData>
    <row r="1" spans="1:8" ht="37.5" customHeight="1" x14ac:dyDescent="0.2">
      <c r="A1" s="57" t="s">
        <v>96</v>
      </c>
      <c r="B1" s="58"/>
      <c r="C1" s="58"/>
      <c r="D1" s="58"/>
      <c r="E1" s="58"/>
      <c r="F1" s="58"/>
      <c r="G1" s="58"/>
      <c r="H1" s="59"/>
    </row>
    <row r="2" spans="1:8" s="10" customFormat="1" ht="26.25" thickBot="1" x14ac:dyDescent="0.25">
      <c r="A2" s="34" t="s">
        <v>0</v>
      </c>
      <c r="B2" s="35"/>
      <c r="C2" s="35" t="s">
        <v>1</v>
      </c>
      <c r="D2" s="36" t="s">
        <v>2</v>
      </c>
      <c r="E2" s="37" t="s">
        <v>3</v>
      </c>
      <c r="F2" s="36" t="s">
        <v>4</v>
      </c>
      <c r="G2" s="37" t="s">
        <v>5</v>
      </c>
      <c r="H2" s="38" t="s">
        <v>6</v>
      </c>
    </row>
    <row r="3" spans="1:8" ht="18" customHeight="1" thickTop="1" thickBot="1" x14ac:dyDescent="0.25">
      <c r="A3" s="24">
        <v>1</v>
      </c>
      <c r="B3" s="63" t="s">
        <v>7</v>
      </c>
      <c r="C3" s="63"/>
      <c r="D3" s="63"/>
      <c r="E3" s="63"/>
      <c r="F3" s="63"/>
      <c r="G3" s="14">
        <f>SUM(G4:G6)</f>
        <v>0</v>
      </c>
      <c r="H3" s="22">
        <f>SUM(H4:H6)</f>
        <v>0</v>
      </c>
    </row>
    <row r="4" spans="1:8" ht="18" customHeight="1" thickTop="1" x14ac:dyDescent="0.2">
      <c r="A4" s="25" t="s">
        <v>8</v>
      </c>
      <c r="B4" s="1">
        <v>1</v>
      </c>
      <c r="C4" s="2" t="s">
        <v>46</v>
      </c>
      <c r="D4" s="2" t="s">
        <v>89</v>
      </c>
      <c r="E4" s="3">
        <v>1</v>
      </c>
      <c r="F4" s="4">
        <v>0</v>
      </c>
      <c r="G4" s="5">
        <f>ROUND((E4*F4),2)</f>
        <v>0</v>
      </c>
      <c r="H4" s="23">
        <f>ROUND((G4*(1.23)),2)</f>
        <v>0</v>
      </c>
    </row>
    <row r="5" spans="1:8" ht="18" customHeight="1" x14ac:dyDescent="0.2">
      <c r="A5" s="29" t="s">
        <v>9</v>
      </c>
      <c r="B5" s="6">
        <v>2</v>
      </c>
      <c r="C5" s="7" t="s">
        <v>47</v>
      </c>
      <c r="D5" s="7" t="s">
        <v>89</v>
      </c>
      <c r="E5" s="8">
        <v>1</v>
      </c>
      <c r="F5" s="27">
        <v>0</v>
      </c>
      <c r="G5" s="28">
        <f t="shared" ref="G5:G6" si="0">ROUND((E5*F5),2)</f>
        <v>0</v>
      </c>
      <c r="H5" s="30">
        <f t="shared" ref="H5:H30" si="1">ROUND((G5*(1.23)),2)</f>
        <v>0</v>
      </c>
    </row>
    <row r="6" spans="1:8" ht="18" customHeight="1" thickBot="1" x14ac:dyDescent="0.25">
      <c r="A6" s="31" t="s">
        <v>10</v>
      </c>
      <c r="B6" s="15">
        <v>3</v>
      </c>
      <c r="C6" s="16" t="s">
        <v>44</v>
      </c>
      <c r="D6" s="16" t="s">
        <v>11</v>
      </c>
      <c r="E6" s="17">
        <v>4609</v>
      </c>
      <c r="F6" s="18">
        <v>0</v>
      </c>
      <c r="G6" s="32">
        <f t="shared" si="0"/>
        <v>0</v>
      </c>
      <c r="H6" s="33">
        <f t="shared" si="1"/>
        <v>0</v>
      </c>
    </row>
    <row r="7" spans="1:8" ht="54.75" customHeight="1" thickTop="1" thickBot="1" x14ac:dyDescent="0.25">
      <c r="A7" s="24">
        <v>2</v>
      </c>
      <c r="B7" s="63" t="s">
        <v>62</v>
      </c>
      <c r="C7" s="63"/>
      <c r="D7" s="63"/>
      <c r="E7" s="63"/>
      <c r="F7" s="63"/>
      <c r="G7" s="14">
        <f>SUM(G8:G18)</f>
        <v>0</v>
      </c>
      <c r="H7" s="22">
        <f>SUM(H8:H18)</f>
        <v>0</v>
      </c>
    </row>
    <row r="8" spans="1:8" ht="18" customHeight="1" thickTop="1" x14ac:dyDescent="0.2">
      <c r="A8" s="25" t="s">
        <v>12</v>
      </c>
      <c r="B8" s="1">
        <v>1</v>
      </c>
      <c r="C8" s="2" t="s">
        <v>98</v>
      </c>
      <c r="D8" s="2" t="s">
        <v>13</v>
      </c>
      <c r="E8" s="3">
        <v>5</v>
      </c>
      <c r="F8" s="4">
        <v>0</v>
      </c>
      <c r="G8" s="5">
        <f t="shared" ref="G8" si="2">ROUND((E8*F8),2)</f>
        <v>0</v>
      </c>
      <c r="H8" s="23">
        <f t="shared" si="1"/>
        <v>0</v>
      </c>
    </row>
    <row r="9" spans="1:8" ht="18" customHeight="1" x14ac:dyDescent="0.2">
      <c r="A9" s="25" t="s">
        <v>14</v>
      </c>
      <c r="B9" s="6"/>
      <c r="C9" s="7" t="s">
        <v>90</v>
      </c>
      <c r="D9" s="7" t="s">
        <v>13</v>
      </c>
      <c r="E9" s="8">
        <v>4</v>
      </c>
      <c r="F9" s="27">
        <v>0</v>
      </c>
      <c r="G9" s="28">
        <f t="shared" ref="G9:G10" si="3">ROUND((E9*F9),2)</f>
        <v>0</v>
      </c>
      <c r="H9" s="30">
        <f t="shared" si="1"/>
        <v>0</v>
      </c>
    </row>
    <row r="10" spans="1:8" ht="19.5" customHeight="1" x14ac:dyDescent="0.2">
      <c r="A10" s="25" t="s">
        <v>57</v>
      </c>
      <c r="B10" s="6"/>
      <c r="C10" s="55" t="s">
        <v>99</v>
      </c>
      <c r="D10" s="55" t="s">
        <v>16</v>
      </c>
      <c r="E10" s="56">
        <v>198</v>
      </c>
      <c r="F10" s="27">
        <v>0</v>
      </c>
      <c r="G10" s="28">
        <f t="shared" si="3"/>
        <v>0</v>
      </c>
      <c r="H10" s="30">
        <f t="shared" si="1"/>
        <v>0</v>
      </c>
    </row>
    <row r="11" spans="1:8" ht="19.5" customHeight="1" x14ac:dyDescent="0.2">
      <c r="A11" s="25" t="s">
        <v>58</v>
      </c>
      <c r="B11" s="6"/>
      <c r="C11" s="7" t="s">
        <v>91</v>
      </c>
      <c r="D11" s="7" t="s">
        <v>16</v>
      </c>
      <c r="E11" s="8">
        <v>6</v>
      </c>
      <c r="F11" s="27">
        <v>0</v>
      </c>
      <c r="G11" s="28">
        <f t="shared" ref="G11:G17" si="4">ROUND((E11*F11),2)</f>
        <v>0</v>
      </c>
      <c r="H11" s="30">
        <f t="shared" ref="H11:H17" si="5">ROUND((G11*(1.23)),2)</f>
        <v>0</v>
      </c>
    </row>
    <row r="12" spans="1:8" ht="19.5" customHeight="1" x14ac:dyDescent="0.2">
      <c r="A12" s="25" t="s">
        <v>15</v>
      </c>
      <c r="B12" s="6"/>
      <c r="C12" s="7" t="s">
        <v>101</v>
      </c>
      <c r="D12" s="7" t="s">
        <v>16</v>
      </c>
      <c r="E12" s="8">
        <v>20</v>
      </c>
      <c r="F12" s="27">
        <v>0</v>
      </c>
      <c r="G12" s="28">
        <f t="shared" ref="G12:G14" si="6">ROUND((E12*F12),2)</f>
        <v>0</v>
      </c>
      <c r="H12" s="30">
        <f t="shared" ref="H12:H14" si="7">ROUND((G12*(1.23)),2)</f>
        <v>0</v>
      </c>
    </row>
    <row r="13" spans="1:8" ht="19.5" customHeight="1" x14ac:dyDescent="0.2">
      <c r="A13" s="25" t="s">
        <v>59</v>
      </c>
      <c r="B13" s="6"/>
      <c r="C13" s="7" t="s">
        <v>102</v>
      </c>
      <c r="D13" s="7" t="s">
        <v>13</v>
      </c>
      <c r="E13" s="8">
        <v>4</v>
      </c>
      <c r="F13" s="27">
        <v>0</v>
      </c>
      <c r="G13" s="28">
        <f t="shared" si="6"/>
        <v>0</v>
      </c>
      <c r="H13" s="30">
        <f t="shared" si="7"/>
        <v>0</v>
      </c>
    </row>
    <row r="14" spans="1:8" ht="19.5" customHeight="1" x14ac:dyDescent="0.2">
      <c r="A14" s="25" t="s">
        <v>60</v>
      </c>
      <c r="B14" s="6"/>
      <c r="C14" s="7" t="s">
        <v>105</v>
      </c>
      <c r="D14" s="7" t="s">
        <v>13</v>
      </c>
      <c r="E14" s="8">
        <v>1</v>
      </c>
      <c r="F14" s="27">
        <v>0</v>
      </c>
      <c r="G14" s="28">
        <f t="shared" si="6"/>
        <v>0</v>
      </c>
      <c r="H14" s="30">
        <f t="shared" si="7"/>
        <v>0</v>
      </c>
    </row>
    <row r="15" spans="1:8" ht="19.5" customHeight="1" x14ac:dyDescent="0.2">
      <c r="A15" s="25" t="s">
        <v>97</v>
      </c>
      <c r="B15" s="6"/>
      <c r="C15" s="7" t="s">
        <v>93</v>
      </c>
      <c r="D15" s="7" t="s">
        <v>16</v>
      </c>
      <c r="E15" s="8">
        <v>84.9</v>
      </c>
      <c r="F15" s="27">
        <v>0</v>
      </c>
      <c r="G15" s="28">
        <f t="shared" si="4"/>
        <v>0</v>
      </c>
      <c r="H15" s="30">
        <f t="shared" si="5"/>
        <v>0</v>
      </c>
    </row>
    <row r="16" spans="1:8" ht="19.5" customHeight="1" x14ac:dyDescent="0.2">
      <c r="A16" s="25" t="s">
        <v>63</v>
      </c>
      <c r="B16" s="6"/>
      <c r="C16" s="7" t="s">
        <v>103</v>
      </c>
      <c r="D16" s="7" t="s">
        <v>16</v>
      </c>
      <c r="E16" s="8">
        <v>31.4</v>
      </c>
      <c r="F16" s="27">
        <v>0</v>
      </c>
      <c r="G16" s="28">
        <f t="shared" si="4"/>
        <v>0</v>
      </c>
      <c r="H16" s="30">
        <f t="shared" si="5"/>
        <v>0</v>
      </c>
    </row>
    <row r="17" spans="1:8" ht="19.5" customHeight="1" x14ac:dyDescent="0.2">
      <c r="A17" s="25" t="s">
        <v>100</v>
      </c>
      <c r="B17" s="6"/>
      <c r="C17" s="7" t="s">
        <v>94</v>
      </c>
      <c r="D17" s="7" t="s">
        <v>16</v>
      </c>
      <c r="E17" s="8">
        <v>116.3</v>
      </c>
      <c r="F17" s="27">
        <v>0</v>
      </c>
      <c r="G17" s="28">
        <f t="shared" si="4"/>
        <v>0</v>
      </c>
      <c r="H17" s="30">
        <f t="shared" si="5"/>
        <v>0</v>
      </c>
    </row>
    <row r="18" spans="1:8" ht="18" customHeight="1" thickBot="1" x14ac:dyDescent="0.25">
      <c r="A18" s="25" t="s">
        <v>106</v>
      </c>
      <c r="B18" s="6"/>
      <c r="C18" s="7" t="s">
        <v>95</v>
      </c>
      <c r="D18" s="7" t="s">
        <v>89</v>
      </c>
      <c r="E18" s="8">
        <v>1</v>
      </c>
      <c r="F18" s="27">
        <v>0</v>
      </c>
      <c r="G18" s="28">
        <f t="shared" ref="G18" si="8">ROUND((E18*F18),2)</f>
        <v>0</v>
      </c>
      <c r="H18" s="30">
        <f t="shared" si="1"/>
        <v>0</v>
      </c>
    </row>
    <row r="19" spans="1:8" ht="41.25" customHeight="1" thickTop="1" thickBot="1" x14ac:dyDescent="0.25">
      <c r="A19" s="24">
        <v>3</v>
      </c>
      <c r="B19" s="63" t="s">
        <v>17</v>
      </c>
      <c r="C19" s="63"/>
      <c r="D19" s="63"/>
      <c r="E19" s="63"/>
      <c r="F19" s="63"/>
      <c r="G19" s="14">
        <f>SUM(G20:G23)</f>
        <v>0</v>
      </c>
      <c r="H19" s="22">
        <f>SUM(H20:H23)</f>
        <v>0</v>
      </c>
    </row>
    <row r="20" spans="1:8" ht="18" customHeight="1" thickTop="1" x14ac:dyDescent="0.2">
      <c r="A20" s="25" t="s">
        <v>18</v>
      </c>
      <c r="B20" s="1">
        <v>1</v>
      </c>
      <c r="C20" s="2" t="s">
        <v>19</v>
      </c>
      <c r="D20" s="2" t="s">
        <v>16</v>
      </c>
      <c r="E20" s="3">
        <v>559</v>
      </c>
      <c r="F20" s="4">
        <v>0</v>
      </c>
      <c r="G20" s="5">
        <f>ROUND((E20*F20),2)</f>
        <v>0</v>
      </c>
      <c r="H20" s="23">
        <f t="shared" si="1"/>
        <v>0</v>
      </c>
    </row>
    <row r="21" spans="1:8" ht="18" customHeight="1" x14ac:dyDescent="0.2">
      <c r="A21" s="29" t="s">
        <v>20</v>
      </c>
      <c r="B21" s="6">
        <v>2</v>
      </c>
      <c r="C21" s="7" t="s">
        <v>61</v>
      </c>
      <c r="D21" s="7" t="s">
        <v>16</v>
      </c>
      <c r="E21" s="8">
        <v>359</v>
      </c>
      <c r="F21" s="27">
        <v>0</v>
      </c>
      <c r="G21" s="28">
        <f>ROUND((E21*F21),2)</f>
        <v>0</v>
      </c>
      <c r="H21" s="30">
        <f t="shared" si="1"/>
        <v>0</v>
      </c>
    </row>
    <row r="22" spans="1:8" ht="18" customHeight="1" x14ac:dyDescent="0.2">
      <c r="A22" s="29" t="s">
        <v>21</v>
      </c>
      <c r="B22" s="6">
        <v>3</v>
      </c>
      <c r="C22" s="7" t="s">
        <v>22</v>
      </c>
      <c r="D22" s="7" t="s">
        <v>16</v>
      </c>
      <c r="E22" s="8">
        <v>20</v>
      </c>
      <c r="F22" s="27">
        <v>0</v>
      </c>
      <c r="G22" s="28">
        <f>ROUND((E22*F22),2)</f>
        <v>0</v>
      </c>
      <c r="H22" s="30">
        <f t="shared" si="1"/>
        <v>0</v>
      </c>
    </row>
    <row r="23" spans="1:8" ht="18" customHeight="1" thickBot="1" x14ac:dyDescent="0.25">
      <c r="A23" s="31" t="s">
        <v>23</v>
      </c>
      <c r="B23" s="16">
        <v>4</v>
      </c>
      <c r="C23" s="16" t="s">
        <v>24</v>
      </c>
      <c r="D23" s="16" t="s">
        <v>16</v>
      </c>
      <c r="E23" s="17">
        <v>420</v>
      </c>
      <c r="F23" s="18">
        <v>0</v>
      </c>
      <c r="G23" s="32">
        <f>ROUND((E23*F23),2)</f>
        <v>0</v>
      </c>
      <c r="H23" s="33">
        <f t="shared" si="1"/>
        <v>0</v>
      </c>
    </row>
    <row r="24" spans="1:8" ht="69.75" customHeight="1" thickTop="1" thickBot="1" x14ac:dyDescent="0.25">
      <c r="A24" s="24" t="s">
        <v>25</v>
      </c>
      <c r="B24" s="63" t="s">
        <v>26</v>
      </c>
      <c r="C24" s="63"/>
      <c r="D24" s="63"/>
      <c r="E24" s="63"/>
      <c r="F24" s="63"/>
      <c r="G24" s="14">
        <f>SUM(G25:G41)</f>
        <v>0</v>
      </c>
      <c r="H24" s="22">
        <f>SUM(H25:H41)</f>
        <v>0</v>
      </c>
    </row>
    <row r="25" spans="1:8" ht="18" customHeight="1" thickTop="1" x14ac:dyDescent="0.2">
      <c r="A25" s="25" t="s">
        <v>27</v>
      </c>
      <c r="B25" s="1">
        <v>1</v>
      </c>
      <c r="C25" s="2" t="s">
        <v>64</v>
      </c>
      <c r="D25" s="2" t="s">
        <v>11</v>
      </c>
      <c r="E25" s="3">
        <v>1278</v>
      </c>
      <c r="F25" s="4">
        <v>0</v>
      </c>
      <c r="G25" s="5">
        <f t="shared" ref="G25:G30" si="9">ROUND((E25*F25),2)</f>
        <v>0</v>
      </c>
      <c r="H25" s="23">
        <f t="shared" si="1"/>
        <v>0</v>
      </c>
    </row>
    <row r="26" spans="1:8" ht="18" customHeight="1" x14ac:dyDescent="0.2">
      <c r="A26" s="25" t="s">
        <v>28</v>
      </c>
      <c r="B26" s="1"/>
      <c r="C26" s="2" t="s">
        <v>67</v>
      </c>
      <c r="D26" s="7" t="s">
        <v>11</v>
      </c>
      <c r="E26" s="3">
        <v>1278</v>
      </c>
      <c r="F26" s="27">
        <v>0</v>
      </c>
      <c r="G26" s="28">
        <f t="shared" si="9"/>
        <v>0</v>
      </c>
      <c r="H26" s="30">
        <f t="shared" si="1"/>
        <v>0</v>
      </c>
    </row>
    <row r="27" spans="1:8" ht="18" customHeight="1" x14ac:dyDescent="0.2">
      <c r="A27" s="25" t="s">
        <v>29</v>
      </c>
      <c r="B27" s="1"/>
      <c r="C27" s="2" t="s">
        <v>66</v>
      </c>
      <c r="D27" s="7" t="s">
        <v>11</v>
      </c>
      <c r="E27" s="3">
        <v>1278</v>
      </c>
      <c r="F27" s="27">
        <v>0</v>
      </c>
      <c r="G27" s="28">
        <f t="shared" ref="G27" si="10">ROUND((E27*F27),2)</f>
        <v>0</v>
      </c>
      <c r="H27" s="30">
        <f t="shared" ref="H27" si="11">ROUND((G27*(1.23)),2)</f>
        <v>0</v>
      </c>
    </row>
    <row r="28" spans="1:8" ht="18" customHeight="1" x14ac:dyDescent="0.2">
      <c r="A28" s="25" t="s">
        <v>30</v>
      </c>
      <c r="B28" s="6"/>
      <c r="C28" s="2" t="s">
        <v>68</v>
      </c>
      <c r="D28" s="7" t="s">
        <v>11</v>
      </c>
      <c r="E28" s="3">
        <v>1278</v>
      </c>
      <c r="F28" s="27">
        <v>0</v>
      </c>
      <c r="G28" s="28">
        <f t="shared" si="9"/>
        <v>0</v>
      </c>
      <c r="H28" s="30">
        <f t="shared" si="1"/>
        <v>0</v>
      </c>
    </row>
    <row r="29" spans="1:8" ht="18" customHeight="1" x14ac:dyDescent="0.2">
      <c r="A29" s="25" t="s">
        <v>32</v>
      </c>
      <c r="B29" s="6"/>
      <c r="C29" s="2" t="s">
        <v>65</v>
      </c>
      <c r="D29" s="7" t="s">
        <v>11</v>
      </c>
      <c r="E29" s="3">
        <v>1278</v>
      </c>
      <c r="F29" s="27">
        <v>0</v>
      </c>
      <c r="G29" s="28">
        <f t="shared" ref="G29" si="12">ROUND((E29*F29),2)</f>
        <v>0</v>
      </c>
      <c r="H29" s="30">
        <f t="shared" ref="H29" si="13">ROUND((G29*(1.23)),2)</f>
        <v>0</v>
      </c>
    </row>
    <row r="30" spans="1:8" ht="18" customHeight="1" x14ac:dyDescent="0.2">
      <c r="A30" s="25" t="s">
        <v>33</v>
      </c>
      <c r="B30" s="6">
        <v>2</v>
      </c>
      <c r="C30" s="2" t="s">
        <v>71</v>
      </c>
      <c r="D30" s="7" t="s">
        <v>11</v>
      </c>
      <c r="E30" s="3">
        <v>1278</v>
      </c>
      <c r="F30" s="27">
        <v>0</v>
      </c>
      <c r="G30" s="28">
        <f t="shared" si="9"/>
        <v>0</v>
      </c>
      <c r="H30" s="30">
        <f t="shared" si="1"/>
        <v>0</v>
      </c>
    </row>
    <row r="31" spans="1:8" ht="18" customHeight="1" x14ac:dyDescent="0.2">
      <c r="A31" s="25" t="s">
        <v>51</v>
      </c>
      <c r="B31" s="6"/>
      <c r="C31" s="2" t="s">
        <v>69</v>
      </c>
      <c r="D31" s="7" t="s">
        <v>11</v>
      </c>
      <c r="E31" s="8">
        <v>1027</v>
      </c>
      <c r="F31" s="27">
        <v>0</v>
      </c>
      <c r="G31" s="28">
        <f t="shared" ref="G31" si="14">ROUND((E31*F31),2)</f>
        <v>0</v>
      </c>
      <c r="H31" s="30">
        <f t="shared" ref="H31" si="15">ROUND((G31*(1.23)),2)</f>
        <v>0</v>
      </c>
    </row>
    <row r="32" spans="1:8" ht="18" customHeight="1" x14ac:dyDescent="0.2">
      <c r="A32" s="25" t="s">
        <v>52</v>
      </c>
      <c r="B32" s="6"/>
      <c r="C32" s="2" t="s">
        <v>75</v>
      </c>
      <c r="D32" s="7" t="s">
        <v>11</v>
      </c>
      <c r="E32" s="8">
        <v>1027</v>
      </c>
      <c r="F32" s="27">
        <v>0</v>
      </c>
      <c r="G32" s="28">
        <f t="shared" ref="G32" si="16">ROUND((E32*F32),2)</f>
        <v>0</v>
      </c>
      <c r="H32" s="30">
        <f t="shared" ref="H32" si="17">ROUND((G32*(1.23)),2)</f>
        <v>0</v>
      </c>
    </row>
    <row r="33" spans="1:8" ht="18" customHeight="1" x14ac:dyDescent="0.2">
      <c r="A33" s="25" t="s">
        <v>53</v>
      </c>
      <c r="B33" s="6"/>
      <c r="C33" s="2" t="s">
        <v>70</v>
      </c>
      <c r="D33" s="7" t="s">
        <v>11</v>
      </c>
      <c r="E33" s="8">
        <v>1027</v>
      </c>
      <c r="F33" s="27">
        <v>0</v>
      </c>
      <c r="G33" s="28">
        <f t="shared" ref="G33:G41" si="18">ROUND((E33*F33),2)</f>
        <v>0</v>
      </c>
      <c r="H33" s="30">
        <f t="shared" ref="H33:H41" si="19">ROUND((G33*(1.23)),2)</f>
        <v>0</v>
      </c>
    </row>
    <row r="34" spans="1:8" ht="18" customHeight="1" x14ac:dyDescent="0.2">
      <c r="A34" s="25" t="s">
        <v>54</v>
      </c>
      <c r="B34" s="6"/>
      <c r="C34" s="2" t="s">
        <v>72</v>
      </c>
      <c r="D34" s="7" t="s">
        <v>11</v>
      </c>
      <c r="E34" s="8">
        <v>1027</v>
      </c>
      <c r="F34" s="27">
        <v>0</v>
      </c>
      <c r="G34" s="28">
        <f t="shared" si="18"/>
        <v>0</v>
      </c>
      <c r="H34" s="30">
        <f t="shared" si="19"/>
        <v>0</v>
      </c>
    </row>
    <row r="35" spans="1:8" ht="18" customHeight="1" x14ac:dyDescent="0.2">
      <c r="A35" s="25" t="s">
        <v>55</v>
      </c>
      <c r="B35" s="6"/>
      <c r="C35" s="2" t="s">
        <v>73</v>
      </c>
      <c r="D35" s="7" t="s">
        <v>11</v>
      </c>
      <c r="E35" s="54">
        <v>967</v>
      </c>
      <c r="F35" s="27">
        <v>0</v>
      </c>
      <c r="G35" s="28">
        <f t="shared" si="18"/>
        <v>0</v>
      </c>
      <c r="H35" s="30">
        <f t="shared" si="19"/>
        <v>0</v>
      </c>
    </row>
    <row r="36" spans="1:8" ht="18" customHeight="1" x14ac:dyDescent="0.2">
      <c r="A36" s="25" t="s">
        <v>56</v>
      </c>
      <c r="B36" s="6"/>
      <c r="C36" s="2" t="s">
        <v>74</v>
      </c>
      <c r="D36" s="7" t="s">
        <v>11</v>
      </c>
      <c r="E36" s="54">
        <v>967</v>
      </c>
      <c r="F36" s="27">
        <v>0</v>
      </c>
      <c r="G36" s="28">
        <f t="shared" si="18"/>
        <v>0</v>
      </c>
      <c r="H36" s="30">
        <f t="shared" si="19"/>
        <v>0</v>
      </c>
    </row>
    <row r="37" spans="1:8" ht="18" customHeight="1" x14ac:dyDescent="0.2">
      <c r="A37" s="25" t="s">
        <v>80</v>
      </c>
      <c r="B37" s="6"/>
      <c r="C37" s="2" t="s">
        <v>76</v>
      </c>
      <c r="D37" s="7" t="s">
        <v>11</v>
      </c>
      <c r="E37" s="54">
        <v>967</v>
      </c>
      <c r="F37" s="27">
        <v>0</v>
      </c>
      <c r="G37" s="28">
        <f t="shared" si="18"/>
        <v>0</v>
      </c>
      <c r="H37" s="30">
        <f t="shared" si="19"/>
        <v>0</v>
      </c>
    </row>
    <row r="38" spans="1:8" ht="18" customHeight="1" x14ac:dyDescent="0.2">
      <c r="A38" s="25" t="s">
        <v>81</v>
      </c>
      <c r="B38" s="6"/>
      <c r="C38" s="2" t="s">
        <v>77</v>
      </c>
      <c r="D38" s="7" t="s">
        <v>11</v>
      </c>
      <c r="E38" s="54">
        <v>120</v>
      </c>
      <c r="F38" s="27">
        <v>0</v>
      </c>
      <c r="G38" s="28">
        <f t="shared" si="18"/>
        <v>0</v>
      </c>
      <c r="H38" s="30">
        <f t="shared" si="19"/>
        <v>0</v>
      </c>
    </row>
    <row r="39" spans="1:8" ht="18" customHeight="1" x14ac:dyDescent="0.2">
      <c r="A39" s="25" t="s">
        <v>82</v>
      </c>
      <c r="B39" s="6"/>
      <c r="C39" s="2" t="s">
        <v>78</v>
      </c>
      <c r="D39" s="7" t="s">
        <v>11</v>
      </c>
      <c r="E39" s="54">
        <v>120</v>
      </c>
      <c r="F39" s="27">
        <v>0</v>
      </c>
      <c r="G39" s="28">
        <f t="shared" si="18"/>
        <v>0</v>
      </c>
      <c r="H39" s="30">
        <f t="shared" si="19"/>
        <v>0</v>
      </c>
    </row>
    <row r="40" spans="1:8" ht="18" customHeight="1" x14ac:dyDescent="0.2">
      <c r="A40" s="25" t="s">
        <v>83</v>
      </c>
      <c r="B40" s="6"/>
      <c r="C40" s="2" t="s">
        <v>79</v>
      </c>
      <c r="D40" s="7" t="s">
        <v>11</v>
      </c>
      <c r="E40" s="54">
        <v>120</v>
      </c>
      <c r="F40" s="27">
        <v>0</v>
      </c>
      <c r="G40" s="28">
        <f t="shared" si="18"/>
        <v>0</v>
      </c>
      <c r="H40" s="30">
        <f t="shared" si="19"/>
        <v>0</v>
      </c>
    </row>
    <row r="41" spans="1:8" ht="18" customHeight="1" thickBot="1" x14ac:dyDescent="0.25">
      <c r="A41" s="25" t="s">
        <v>84</v>
      </c>
      <c r="B41" s="6"/>
      <c r="C41" s="7" t="s">
        <v>31</v>
      </c>
      <c r="D41" s="7" t="s">
        <v>13</v>
      </c>
      <c r="E41" s="8">
        <v>5</v>
      </c>
      <c r="F41" s="27">
        <v>0</v>
      </c>
      <c r="G41" s="28">
        <f t="shared" si="18"/>
        <v>0</v>
      </c>
      <c r="H41" s="30">
        <f t="shared" si="19"/>
        <v>0</v>
      </c>
    </row>
    <row r="42" spans="1:8" ht="29.25" customHeight="1" thickTop="1" thickBot="1" x14ac:dyDescent="0.25">
      <c r="A42" s="24" t="s">
        <v>34</v>
      </c>
      <c r="B42" s="63" t="s">
        <v>86</v>
      </c>
      <c r="C42" s="63"/>
      <c r="D42" s="63"/>
      <c r="E42" s="63"/>
      <c r="F42" s="63"/>
      <c r="G42" s="14">
        <f>SUM(G43:G44)</f>
        <v>0</v>
      </c>
      <c r="H42" s="22">
        <f>SUM(H43:H44)</f>
        <v>0</v>
      </c>
    </row>
    <row r="43" spans="1:8" ht="18" customHeight="1" thickTop="1" x14ac:dyDescent="0.2">
      <c r="A43" s="47" t="s">
        <v>35</v>
      </c>
      <c r="B43" s="48"/>
      <c r="C43" s="7" t="s">
        <v>87</v>
      </c>
      <c r="D43" s="7" t="s">
        <v>16</v>
      </c>
      <c r="E43" s="50">
        <v>513</v>
      </c>
      <c r="F43" s="51">
        <v>0</v>
      </c>
      <c r="G43" s="52">
        <f>ROUND((E43*F43),2)</f>
        <v>0</v>
      </c>
      <c r="H43" s="53">
        <f t="shared" ref="H43:H44" si="20">ROUND((G43*(1.23)),2)</f>
        <v>0</v>
      </c>
    </row>
    <row r="44" spans="1:8" ht="21" customHeight="1" thickBot="1" x14ac:dyDescent="0.25">
      <c r="A44" s="39" t="s">
        <v>48</v>
      </c>
      <c r="B44" s="40"/>
      <c r="C44" s="7" t="s">
        <v>88</v>
      </c>
      <c r="D44" s="7" t="s">
        <v>13</v>
      </c>
      <c r="E44" s="8">
        <v>5</v>
      </c>
      <c r="F44" s="43">
        <v>0</v>
      </c>
      <c r="G44" s="44">
        <f t="shared" ref="G44" si="21">ROUND((E44*F44),2)</f>
        <v>0</v>
      </c>
      <c r="H44" s="45">
        <f t="shared" si="20"/>
        <v>0</v>
      </c>
    </row>
    <row r="45" spans="1:8" ht="18.75" customHeight="1" thickTop="1" thickBot="1" x14ac:dyDescent="0.25">
      <c r="A45" s="24" t="s">
        <v>37</v>
      </c>
      <c r="B45" s="63" t="s">
        <v>45</v>
      </c>
      <c r="C45" s="63"/>
      <c r="D45" s="63"/>
      <c r="E45" s="63"/>
      <c r="F45" s="63"/>
      <c r="G45" s="14">
        <f>SUM(G46:G51)</f>
        <v>0</v>
      </c>
      <c r="H45" s="22">
        <f>SUM(H46:H51)</f>
        <v>0</v>
      </c>
    </row>
    <row r="46" spans="1:8" ht="18.75" customHeight="1" thickTop="1" x14ac:dyDescent="0.2">
      <c r="A46" s="47" t="s">
        <v>38</v>
      </c>
      <c r="B46" s="48"/>
      <c r="C46" s="49" t="s">
        <v>36</v>
      </c>
      <c r="D46" s="49" t="s">
        <v>11</v>
      </c>
      <c r="E46" s="50">
        <v>1217</v>
      </c>
      <c r="F46" s="51">
        <v>0</v>
      </c>
      <c r="G46" s="52">
        <f>ROUND((E46*F46),2)</f>
        <v>0</v>
      </c>
      <c r="H46" s="53">
        <f t="shared" ref="H46:H51" si="22">ROUND((G46*(1.23)),2)</f>
        <v>0</v>
      </c>
    </row>
    <row r="47" spans="1:8" ht="18.75" customHeight="1" x14ac:dyDescent="0.2">
      <c r="A47" s="25" t="s">
        <v>39</v>
      </c>
      <c r="B47" s="19"/>
      <c r="C47" s="20" t="s">
        <v>85</v>
      </c>
      <c r="D47" s="7" t="s">
        <v>89</v>
      </c>
      <c r="E47" s="21">
        <v>1</v>
      </c>
      <c r="F47" s="4">
        <v>0</v>
      </c>
      <c r="G47" s="5">
        <f t="shared" ref="G47" si="23">ROUND((E47*F47),2)</f>
        <v>0</v>
      </c>
      <c r="H47" s="23">
        <f t="shared" si="22"/>
        <v>0</v>
      </c>
    </row>
    <row r="48" spans="1:8" ht="18.75" customHeight="1" x14ac:dyDescent="0.2">
      <c r="A48" s="25" t="s">
        <v>40</v>
      </c>
      <c r="B48" s="6"/>
      <c r="C48" s="7" t="s">
        <v>92</v>
      </c>
      <c r="D48" s="7" t="s">
        <v>89</v>
      </c>
      <c r="E48" s="8">
        <v>1</v>
      </c>
      <c r="F48" s="27">
        <v>0</v>
      </c>
      <c r="G48" s="28">
        <f t="shared" ref="G48:G50" si="24">ROUND((E48*F48),2)</f>
        <v>0</v>
      </c>
      <c r="H48" s="30">
        <f t="shared" si="22"/>
        <v>0</v>
      </c>
    </row>
    <row r="49" spans="1:8" ht="18.75" customHeight="1" x14ac:dyDescent="0.2">
      <c r="A49" s="25" t="s">
        <v>41</v>
      </c>
      <c r="B49" s="6"/>
      <c r="C49" s="7" t="s">
        <v>107</v>
      </c>
      <c r="D49" s="7" t="s">
        <v>89</v>
      </c>
      <c r="E49" s="8">
        <v>2</v>
      </c>
      <c r="F49" s="27">
        <v>0</v>
      </c>
      <c r="G49" s="28">
        <f t="shared" ref="G49" si="25">ROUND((E49*F49),2)</f>
        <v>0</v>
      </c>
      <c r="H49" s="30">
        <f t="shared" ref="H49" si="26">ROUND((G49*(1.23)),2)</f>
        <v>0</v>
      </c>
    </row>
    <row r="50" spans="1:8" ht="18.75" customHeight="1" x14ac:dyDescent="0.2">
      <c r="A50" s="29" t="s">
        <v>42</v>
      </c>
      <c r="B50" s="6"/>
      <c r="C50" s="7" t="s">
        <v>50</v>
      </c>
      <c r="D50" s="7" t="s">
        <v>89</v>
      </c>
      <c r="E50" s="8">
        <v>4</v>
      </c>
      <c r="F50" s="27">
        <v>0</v>
      </c>
      <c r="G50" s="28">
        <f t="shared" si="24"/>
        <v>0</v>
      </c>
      <c r="H50" s="30">
        <f t="shared" si="22"/>
        <v>0</v>
      </c>
    </row>
    <row r="51" spans="1:8" ht="18.75" customHeight="1" thickBot="1" x14ac:dyDescent="0.25">
      <c r="A51" s="39" t="s">
        <v>104</v>
      </c>
      <c r="B51" s="40"/>
      <c r="C51" s="41" t="s">
        <v>49</v>
      </c>
      <c r="D51" s="41" t="s">
        <v>89</v>
      </c>
      <c r="E51" s="42">
        <v>1</v>
      </c>
      <c r="F51" s="43">
        <v>0</v>
      </c>
      <c r="G51" s="44">
        <f t="shared" ref="G51" si="27">ROUND((E51*F51),2)</f>
        <v>0</v>
      </c>
      <c r="H51" s="45">
        <f t="shared" si="22"/>
        <v>0</v>
      </c>
    </row>
    <row r="52" spans="1:8" ht="21" customHeight="1" thickBot="1" x14ac:dyDescent="0.25">
      <c r="A52" s="60" t="s">
        <v>43</v>
      </c>
      <c r="B52" s="61"/>
      <c r="C52" s="61"/>
      <c r="D52" s="61"/>
      <c r="E52" s="61"/>
      <c r="F52" s="62"/>
      <c r="G52" s="46">
        <f>SUM(G3,G7,G19,G24,G45)</f>
        <v>0</v>
      </c>
      <c r="H52" s="46">
        <f>SUM(H3,H7,H19,H24,H45)</f>
        <v>0</v>
      </c>
    </row>
    <row r="53" spans="1:8" x14ac:dyDescent="0.2">
      <c r="F53" s="12"/>
    </row>
  </sheetData>
  <protectedRanges>
    <protectedRange sqref="F48:F51 F3:F13 F15:F46" name="Zakres1"/>
    <protectedRange sqref="F47" name="Zakres1_1"/>
    <protectedRange sqref="F14" name="Zakres1_2_1"/>
  </protectedRanges>
  <dataConsolidate/>
  <mergeCells count="8">
    <mergeCell ref="A1:H1"/>
    <mergeCell ref="A52:F52"/>
    <mergeCell ref="B3:F3"/>
    <mergeCell ref="B7:F7"/>
    <mergeCell ref="B19:F19"/>
    <mergeCell ref="B24:F24"/>
    <mergeCell ref="B45:F45"/>
    <mergeCell ref="B42:F42"/>
  </mergeCells>
  <phoneticPr fontId="2" type="noConversion"/>
  <printOptions horizontalCentered="1"/>
  <pageMargins left="0.23622047244094491" right="0.23622047244094491" top="0.98425196850393704" bottom="0.74803149606299213" header="0.31496062992125984" footer="0.31496062992125984"/>
  <pageSetup paperSize="9" scale="63" orientation="portrait" r:id="rId1"/>
  <headerFooter alignWithMargins="0">
    <oddFooter>&amp;C&amp;"Calibri,Pogrubiony"Strona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Manager/>
  <Company>Aquanet S.A.,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lukasz_bil</dc:creator>
  <cp:keywords/>
  <dc:description/>
  <cp:lastModifiedBy>Tomasz Juszczuk</cp:lastModifiedBy>
  <cp:revision/>
  <cp:lastPrinted>2021-03-17T13:18:35Z</cp:lastPrinted>
  <dcterms:created xsi:type="dcterms:W3CDTF">2013-05-29T11:09:02Z</dcterms:created>
  <dcterms:modified xsi:type="dcterms:W3CDTF">2021-11-29T15:30:41Z</dcterms:modified>
  <cp:category/>
  <cp:contentStatus/>
</cp:coreProperties>
</file>