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Golęczewo - ul. Modrakowa_Polna\Przetarg\"/>
    </mc:Choice>
  </mc:AlternateContent>
  <xr:revisionPtr revIDLastSave="0" documentId="13_ncr:1_{63F5DB6C-DB8C-4C7C-A24B-F45C5006DA5B}" xr6:coauthVersionLast="47" xr6:coauthVersionMax="47" xr10:uidLastSave="{00000000-0000-0000-0000-000000000000}"/>
  <bookViews>
    <workbookView xWindow="-19320" yWindow="180" windowWidth="19440" windowHeight="15000" xr2:uid="{00000000-000D-0000-FFFF-FFFF00000000}"/>
  </bookViews>
  <sheets>
    <sheet name="Strona tytułowa" sheetId="4" r:id="rId1"/>
    <sheet name="zadanie nr 1" sheetId="3" r:id="rId2"/>
    <sheet name="zadanie nr 2" sheetId="7" r:id="rId3"/>
    <sheet name="Preambuła" sheetId="6" r:id="rId4"/>
  </sheets>
  <definedNames>
    <definedName name="_xlnm.Print_Area" localSheetId="0">'Strona tytułowa'!$A$1:$G$31</definedName>
    <definedName name="_xlnm.Print_Area" localSheetId="1">'zadanie nr 1'!$A$1:$G$32</definedName>
    <definedName name="_xlnm.Print_Area" localSheetId="2">'zadanie nr 2'!$A$1:$G$36</definedName>
    <definedName name="_xlnm.Print_Titles" localSheetId="1">'zadanie nr 1'!$1:$2</definedName>
    <definedName name="_xlnm.Print_Titles" localSheetId="2">'zadanie nr 2'!$1:$2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G9" i="7" s="1"/>
  <c r="F23" i="7"/>
  <c r="G23" i="7" s="1"/>
  <c r="G27" i="4"/>
  <c r="F27" i="4"/>
  <c r="G32" i="3"/>
  <c r="F32" i="3"/>
  <c r="G26" i="3"/>
  <c r="F26" i="3"/>
  <c r="F20" i="3"/>
  <c r="G20" i="3" s="1"/>
  <c r="F34" i="7"/>
  <c r="D17" i="7"/>
  <c r="F17" i="7"/>
  <c r="G17" i="7" s="1"/>
  <c r="D12" i="3"/>
  <c r="F24" i="3"/>
  <c r="G24" i="3"/>
  <c r="F13" i="7"/>
  <c r="G13" i="7" s="1"/>
  <c r="F12" i="7"/>
  <c r="G12" i="7" s="1"/>
  <c r="F11" i="7"/>
  <c r="G11" i="7" s="1"/>
  <c r="F10" i="7"/>
  <c r="G10" i="7" s="1"/>
  <c r="F8" i="7"/>
  <c r="G8" i="7" s="1"/>
  <c r="F33" i="7"/>
  <c r="G33" i="7" s="1"/>
  <c r="F32" i="7"/>
  <c r="G32" i="7" s="1"/>
  <c r="F31" i="7"/>
  <c r="G31" i="7" s="1"/>
  <c r="F28" i="7"/>
  <c r="G28" i="7" s="1"/>
  <c r="F27" i="7"/>
  <c r="G27" i="7" s="1"/>
  <c r="F26" i="7"/>
  <c r="G26" i="7" s="1"/>
  <c r="F25" i="7"/>
  <c r="G25" i="7" s="1"/>
  <c r="F24" i="7"/>
  <c r="G24" i="7" s="1"/>
  <c r="F22" i="7"/>
  <c r="G22" i="7" s="1"/>
  <c r="F21" i="7"/>
  <c r="G21" i="7" s="1"/>
  <c r="F20" i="7"/>
  <c r="G20" i="7" s="1"/>
  <c r="F19" i="7"/>
  <c r="G19" i="7" s="1"/>
  <c r="F18" i="7"/>
  <c r="G18" i="7" s="1"/>
  <c r="F16" i="7"/>
  <c r="G16" i="7" s="1"/>
  <c r="F5" i="7"/>
  <c r="G5" i="7" s="1"/>
  <c r="F4" i="7"/>
  <c r="G4" i="7" s="1"/>
  <c r="G6" i="7" s="1"/>
  <c r="F25" i="3"/>
  <c r="G25" i="3" s="1"/>
  <c r="F23" i="3"/>
  <c r="G23" i="3" s="1"/>
  <c r="F22" i="3"/>
  <c r="G22" i="3" s="1"/>
  <c r="F21" i="3"/>
  <c r="G21" i="3" s="1"/>
  <c r="F19" i="3"/>
  <c r="G19" i="3" s="1"/>
  <c r="F18" i="3"/>
  <c r="G18" i="3" s="1"/>
  <c r="D11" i="3"/>
  <c r="G14" i="7" l="1"/>
  <c r="G29" i="7"/>
  <c r="F6" i="7"/>
  <c r="F35" i="7"/>
  <c r="F29" i="7"/>
  <c r="F14" i="7"/>
  <c r="F36" i="7"/>
  <c r="F28" i="4" s="1"/>
  <c r="G34" i="7"/>
  <c r="G35" i="7" s="1"/>
  <c r="G36" i="7" l="1"/>
  <c r="G28" i="4" s="1"/>
  <c r="F17" i="3"/>
  <c r="G17" i="3" s="1"/>
  <c r="G29" i="4" l="1"/>
  <c r="F29" i="4"/>
  <c r="F30" i="3" l="1"/>
  <c r="G30" i="3" s="1"/>
  <c r="F29" i="3"/>
  <c r="G29" i="3" s="1"/>
  <c r="F28" i="3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F8" i="3"/>
  <c r="F5" i="3"/>
  <c r="G5" i="3" s="1"/>
  <c r="F4" i="3"/>
  <c r="F6" i="3" s="1"/>
  <c r="G28" i="3" l="1"/>
  <c r="G31" i="3" s="1"/>
  <c r="F31" i="3"/>
  <c r="G8" i="3"/>
  <c r="G9" i="3"/>
  <c r="G4" i="3"/>
  <c r="G6" i="3" s="1"/>
</calcChain>
</file>

<file path=xl/sharedStrings.xml><?xml version="1.0" encoding="utf-8"?>
<sst xmlns="http://schemas.openxmlformats.org/spreadsheetml/2006/main" count="310" uniqueCount="228">
  <si>
    <t>L.p.</t>
  </si>
  <si>
    <t>Ilość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</si>
  <si>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</si>
  <si>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</si>
  <si>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</si>
  <si>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</si>
  <si>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</si>
  <si>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Roboty budowlane w zakresie ścieżek pieszych</t>
  </si>
  <si>
    <t>45233161-5</t>
  </si>
  <si>
    <t>45233200-1</t>
  </si>
  <si>
    <t>Roboty w zakresie różnych nawierzchni</t>
  </si>
  <si>
    <t>45233290-8</t>
  </si>
  <si>
    <t>Instalowanie znaków drogowych</t>
  </si>
  <si>
    <t>Wyrównywanie terenu</t>
  </si>
  <si>
    <t>45236000-0</t>
  </si>
  <si>
    <t>Adres obiektu:</t>
  </si>
  <si>
    <t>Kategoria obiektu:</t>
  </si>
  <si>
    <t>IV, XXV, XXVI</t>
  </si>
  <si>
    <t>Działki nr ewid.</t>
  </si>
  <si>
    <t>Gmina Suchy Las
ul. Szkolna 13
62-002 Suchy Las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</si>
  <si>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</si>
  <si>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</si>
  <si>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</si>
  <si>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</si>
  <si>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</si>
  <si>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Branże:</t>
  </si>
  <si>
    <t>Zestawienie kosztorysów:</t>
  </si>
  <si>
    <t>Koszt netto</t>
  </si>
  <si>
    <t>Koszt brutto</t>
  </si>
  <si>
    <t>1.</t>
  </si>
  <si>
    <t>2.</t>
  </si>
  <si>
    <t>Razem:</t>
  </si>
  <si>
    <t>Nazwa 
i adres inwestora:</t>
  </si>
  <si>
    <t>Roboty budowlane w zakresie budowy wodociągów i rurociągów do odpr. ścieków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</si>
  <si>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</si>
  <si>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</si>
  <si>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</si>
  <si>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</si>
  <si>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</si>
  <si>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</si>
  <si>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</si>
  <si>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Budowa betonowych studzienek ściekowych ulicznych betonowych z osadnikiem Ø 500 mm z wpustem ulicznym klasy D400</t>
  </si>
  <si>
    <t>Wykonanie przykanalika KD z rur PVC  o średnicy Ø 200 mm o sztywności obwodowej SN 8</t>
  </si>
  <si>
    <t>m</t>
  </si>
  <si>
    <t>Wykonanie kanału z rur PVC DN 315mm o sztywności obwodowej SN8</t>
  </si>
  <si>
    <t>Wykonanie prób szczelności kanalizacji deszczowej o średnicy nominalnej DN 315</t>
  </si>
  <si>
    <t>Razem - roboty budowlane - kanalizacja deszczowa:</t>
  </si>
  <si>
    <t>Roboty rozbiórkowe (nawierzchnia jezdni, podbudowy, betony, krawężniki, oporniki, chodnik, wyspy, humus, krzewy itp.)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</si>
  <si>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</si>
  <si>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Roboty wykończeniowe, dokumentacja powykonawcza</t>
  </si>
  <si>
    <t>Inwentaryzacja geodezyjna zatwierdzona przez PODGiK w Poznaniu</t>
  </si>
  <si>
    <t>szt.</t>
  </si>
  <si>
    <t>Pozwolenie na użytkowanie obiektu budowlanego wydane przez PINB dla powiatu poznańskiego</t>
  </si>
  <si>
    <t>kpl.</t>
  </si>
  <si>
    <t>Razem - roboty wykończeniowe, dokumentacja powykonawcza:</t>
  </si>
  <si>
    <t xml:space="preserve"> RAZEM: </t>
  </si>
  <si>
    <t>Dokumentacja powykonawcza, badania, karty charakterystyki, certyfikaty</t>
  </si>
  <si>
    <t>Zadanie nr 1:</t>
  </si>
  <si>
    <t>Przebudowa ulicy Polnej na odcinku od ul. Kwiatowej do rowu melioracyjnego w miejscowości Golęczewo, gmina Suchy Las</t>
  </si>
  <si>
    <t>Zadanie nr 2:</t>
  </si>
  <si>
    <t>Budowa ul. Modrakowej w miejscowości Golęczewo, gmina Suchy Las</t>
  </si>
  <si>
    <t>ul. Polna i Modrakowa, Golęczewo</t>
  </si>
  <si>
    <t>323, 355/1 - obręb Golęczewo</t>
  </si>
  <si>
    <t>Inwestycja</t>
  </si>
  <si>
    <t>Zadanie nr 1 - ul. Polna</t>
  </si>
  <si>
    <t>Zadanie nr 2 - ul. Modrakowa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</si>
  <si>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</si>
  <si>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</si>
  <si>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</si>
  <si>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</si>
  <si>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</si>
  <si>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</si>
  <si>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</si>
  <si>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</si>
  <si>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</si>
  <si>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</si>
  <si>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</si>
  <si>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</si>
  <si>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</si>
  <si>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</si>
  <si>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</si>
  <si>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</si>
  <si>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</si>
  <si>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</si>
  <si>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</si>
  <si>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</si>
  <si>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</si>
  <si>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</si>
  <si>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</si>
  <si>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</si>
  <si>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</si>
  <si>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4.2</t>
  </si>
  <si>
    <t>4.3</t>
  </si>
  <si>
    <t>4.4</t>
  </si>
  <si>
    <t>Roboty budowlane - drenarskie, brukarskie, nawierzchniowe</t>
  </si>
  <si>
    <t>2.1</t>
  </si>
  <si>
    <t xml:space="preserve">Wykonanie bloku żwirowego o frakcji 16-32 mm w otulinie z geowłókniny 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</si>
  <si>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</si>
  <si>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 xml:space="preserve">Wykonanie studni rewizyjnych Ø 425 mm SN8 na sieci drenarskiej </t>
  </si>
  <si>
    <t xml:space="preserve">Ułożenie rur drenarskich typu ciężkiego Ø 110 mm SN8 w geowłókninie 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</si>
  <si>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</si>
  <si>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</si>
  <si>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</si>
  <si>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</si>
  <si>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</si>
  <si>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</si>
  <si>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</si>
  <si>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</si>
  <si>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</si>
  <si>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</si>
  <si>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</si>
  <si>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</si>
  <si>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</si>
  <si>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</si>
  <si>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</si>
  <si>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</si>
  <si>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</si>
  <si>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</si>
  <si>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</si>
  <si>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</si>
  <si>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</si>
  <si>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</si>
  <si>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</si>
  <si>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</si>
  <si>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</si>
  <si>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</si>
  <si>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</si>
  <si>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</si>
  <si>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</si>
  <si>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</si>
  <si>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</si>
  <si>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</si>
  <si>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</si>
  <si>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</si>
  <si>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</si>
  <si>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</si>
  <si>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</si>
  <si>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</si>
  <si>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</si>
  <si>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</si>
  <si>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</si>
  <si>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</si>
  <si>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</si>
  <si>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</si>
  <si>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</si>
  <si>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</si>
  <si>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</si>
  <si>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</si>
  <si>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</si>
  <si>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</si>
  <si>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</si>
  <si>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</si>
  <si>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</si>
  <si>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</si>
  <si>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</si>
  <si>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</si>
  <si>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</si>
  <si>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</si>
  <si>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</si>
  <si>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</si>
  <si>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</si>
  <si>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</si>
  <si>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</si>
  <si>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</si>
  <si>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</si>
  <si>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</si>
  <si>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</si>
  <si>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</si>
  <si>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</si>
  <si>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</si>
  <si>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</si>
  <si>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</si>
  <si>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</si>
  <si>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</si>
  <si>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</si>
  <si>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</si>
  <si>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</si>
  <si>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</si>
  <si>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</si>
  <si>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</si>
  <si>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</si>
  <si>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Nazwa zadania: 
Przebudowa ulicy Polnej na odcinku od ul. Kwiatowej do rowu melioracyjnego oraz
budowa ulicy Modrakowej w miejscowości Golęczewo, gmina Suchy Las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</si>
  <si>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</si>
  <si>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</si>
  <si>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</si>
  <si>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</si>
  <si>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</si>
  <si>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</si>
  <si>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</si>
  <si>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</si>
  <si>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</si>
  <si>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Razem - roboty budowlane - drenarskie, brukarskie, nawierzchniowe:</t>
  </si>
  <si>
    <t>Wykonanie koryta pod warstwy konstrukcyjne nawierzchni drogowych wraz z utylizacją materiałów</t>
  </si>
  <si>
    <t>Wykonanie pobocza umocnnionego kruszywem do granicy działki kruszywem granitowym 0/31,5 mm, szerokość 0,5m  gr. 20 cm</t>
  </si>
  <si>
    <t xml:space="preserve">Jezdnia - krawężniki betonowe najazdowe 15x30, 15x22, 15x22-30 cm na ławie z betonu C 12/15 i podsypce cementowo-piaskowej </t>
  </si>
  <si>
    <t>2.16</t>
  </si>
  <si>
    <t>Jezdnia - podbudowa zasadnicza z KŁSM 0/31,5mm stabilizowanego mechanicznie C90/3 gr. 30 cm</t>
  </si>
  <si>
    <t>Jezdnia - podbudowa pomocnicza z gruntu stabilizowanego spoiwem hydraulicznym C3/4 gr. 15 cm</t>
  </si>
  <si>
    <t>Jezdnia - nawierzchnia z płyty ażurowej 60x40 cm, gr. 10 cm koloru szarego z wypełnieniem grysem 2/5</t>
  </si>
  <si>
    <t>Jezdnia - podsypka piaskowa gr. 3 cm</t>
  </si>
  <si>
    <t>Zjazd indywidualny - nawierzchnia z betonowej kostki brukowej koloru grafitowego gr. 8 cm</t>
  </si>
  <si>
    <t>Zjazd indywidualny - podsypka piaskowa gr. 3 cm</t>
  </si>
  <si>
    <t>Zjazd indywidualny - podbudowa zasadnicza z KŁSM 0/31,5mm stabilizowanego mechanicznie C90/3 gr. 30 cm</t>
  </si>
  <si>
    <t>Humusowanie terenu z obsianiem trawą przy grubości ziemi urodzajnej 15 cm</t>
  </si>
  <si>
    <t>Porządkowanie terenu budowy</t>
  </si>
  <si>
    <t>3.10</t>
  </si>
  <si>
    <t>3.11</t>
  </si>
  <si>
    <t>3.12</t>
  </si>
  <si>
    <t>3.13</t>
  </si>
  <si>
    <t>Budowa wylotu nr D9.1 - studnia rewizyjna z kręgów betonowych Ø 2000 wraz z włazem kanałowym</t>
  </si>
  <si>
    <t>Budowa studni rewizyjnych z kręgów betonowych Ø 1000 wraz z włazami żeliwnymi (studnia D9.2, D9.3, D9.7, D9.8)</t>
  </si>
  <si>
    <t>Roboty budowlane - kanalizacja deszczowa (odcinek D9.1 - D9.2 - D9.3 oraz D9.3 - D9.7 - D9.8)</t>
  </si>
  <si>
    <t>Jezdnia - nawierzchnia z betonowej kostki brukowej gr. 10 cm koloru szarego</t>
  </si>
  <si>
    <t>Jezdnia - podbudowa pomocnicza z gruntu stabilizowanego spoiwem hydraulicznym C3/4 gr. 10 cm</t>
  </si>
  <si>
    <t>Zjazd indywidualny, chodnik - podbudowa pomocnicza z gruntu stabilizowanego spoiwem hydraulicznym C3/4 gr. 10 cm</t>
  </si>
  <si>
    <t>Zjazd indywidualny, chodnik - podbudowa zasadnicza z KŁSM 0/31,5mm stabilizowanego mechanicznie C90/3 gr. 30 cm</t>
  </si>
  <si>
    <t>2.17</t>
  </si>
  <si>
    <t>Zjazd indywidualny - podbudowa pomocnicza z gruntu stabilizowanego spoiwem hydraulicznym C3/4 gr. 15 cm</t>
  </si>
  <si>
    <t>Zjazd indywidualny, chodnik - nawierzchnia z betonowej kostki brukowej koloru grafitowego gr. 8 cm</t>
  </si>
  <si>
    <t>Jezdnia - nawierzchnia z betonowej kostki brukowej gr. 8 cm koloru szarego</t>
  </si>
  <si>
    <t>Jezdnia - podsypka cementowo - piaskowa 1:4 gr. 3 cm</t>
  </si>
  <si>
    <t>Zjazd indywidualny, chodnik - podsypka cementowo - piaskowa 1:4 gr. 3 cm</t>
  </si>
  <si>
    <t>2.18</t>
  </si>
  <si>
    <t xml:space="preserve">Zjazd indywidualny - oporniki betonowe 12x25 cm na ławie z betonu C 12/15 i podsypce cementowo-piaskowej </t>
  </si>
  <si>
    <t xml:space="preserve">Zjazd indywidualny, chodnik - oporniki betonowe 12x25 cm na ławie z betonu C 12/15 i podsypce cementowo-piaskowej </t>
  </si>
  <si>
    <t>KOSZTORYS OFERTOWY
Budowa ulicy Modrakowej w miejscowości Golęczewo, gmina Suchy Las</t>
  </si>
  <si>
    <t>KOSZTORYS OFERTOWY
Przebudowa ulicy Polnej w miejscowości Golęczewo, gmina Suchy Las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</si>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</sst>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6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7" fillId="4" borderId="0" xfId="3" applyFont="1" applyFill="1" applyAlignment="1">
      <alignment horizontal="left" vertical="center" wrapText="1"/>
    </xf>
    <xf numFmtId="0" fontId="16" fillId="4" borderId="0" xfId="3" applyFill="1" applyAlignment="1">
      <alignment horizontal="left" vertical="center" wrapText="1"/>
    </xf>
    <xf numFmtId="0" fontId="16" fillId="4" borderId="0" xfId="3" applyFill="1" applyAlignment="1">
      <alignment wrapText="1"/>
    </xf>
    <xf numFmtId="0" fontId="16" fillId="0" borderId="0" xfId="3" applyAlignment="1">
      <alignment wrapText="1"/>
    </xf>
    <xf numFmtId="0" fontId="19" fillId="4" borderId="0" xfId="3" applyFont="1" applyFill="1" applyAlignment="1">
      <alignment horizontal="center" vertical="center" wrapText="1"/>
    </xf>
    <xf numFmtId="0" fontId="20" fillId="4" borderId="0" xfId="3" applyFont="1" applyFill="1" applyAlignment="1">
      <alignment horizontal="left" vertical="center" wrapText="1"/>
    </xf>
    <xf numFmtId="0" fontId="21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21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4" fontId="2" fillId="2" borderId="9" xfId="1" applyFont="1" applyFill="1" applyBorder="1" applyAlignment="1">
      <alignment vertical="center" wrapText="1"/>
    </xf>
    <xf numFmtId="44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4" fontId="12" fillId="3" borderId="11" xfId="1" applyFont="1" applyFill="1" applyBorder="1" applyAlignment="1">
      <alignment horizontal="center" vertical="center" wrapText="1"/>
    </xf>
    <xf numFmtId="44" fontId="12" fillId="2" borderId="15" xfId="1" applyFont="1" applyFill="1" applyBorder="1" applyAlignment="1">
      <alignment horizontal="center" vertical="center" wrapText="1"/>
    </xf>
    <xf numFmtId="44" fontId="12" fillId="2" borderId="16" xfId="1" applyFont="1" applyFill="1" applyBorder="1" applyAlignment="1">
      <alignment horizontal="center" vertical="center" wrapText="1"/>
    </xf>
    <xf numFmtId="49" fontId="12" fillId="2" borderId="20" xfId="2" applyNumberFormat="1" applyFont="1" applyFill="1" applyBorder="1" applyAlignment="1">
      <alignment horizontal="center" vertical="center" wrapText="1"/>
    </xf>
    <xf numFmtId="4" fontId="12" fillId="2" borderId="2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right" vertical="center" wrapText="1"/>
    </xf>
    <xf numFmtId="44" fontId="2" fillId="0" borderId="21" xfId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right" vertical="center" wrapText="1"/>
    </xf>
    <xf numFmtId="44" fontId="2" fillId="0" borderId="24" xfId="1" applyFont="1" applyBorder="1" applyAlignment="1">
      <alignment horizontal="center" vertical="center" wrapText="1"/>
    </xf>
    <xf numFmtId="44" fontId="12" fillId="3" borderId="25" xfId="1" applyFont="1" applyFill="1" applyBorder="1" applyAlignment="1">
      <alignment horizontal="center" vertical="center" wrapText="1"/>
    </xf>
    <xf numFmtId="44" fontId="12" fillId="3" borderId="28" xfId="1" applyFont="1" applyFill="1" applyBorder="1" applyAlignment="1">
      <alignment horizontal="center" vertical="center" wrapText="1"/>
    </xf>
    <xf numFmtId="44" fontId="12" fillId="3" borderId="29" xfId="1" applyFont="1" applyFill="1" applyBorder="1" applyAlignment="1">
      <alignment horizontal="center" vertical="center" wrapText="1"/>
    </xf>
    <xf numFmtId="44" fontId="12" fillId="3" borderId="31" xfId="1" applyFont="1" applyFill="1" applyBorder="1" applyAlignment="1">
      <alignment horizontal="center" vertical="center" wrapText="1"/>
    </xf>
    <xf numFmtId="44" fontId="12" fillId="3" borderId="32" xfId="1" applyFont="1" applyFill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4" fontId="2" fillId="2" borderId="8" xfId="1" applyFont="1" applyFill="1" applyBorder="1" applyAlignment="1">
      <alignment vertical="center" wrapText="1"/>
    </xf>
    <xf numFmtId="44" fontId="2" fillId="0" borderId="8" xfId="1" applyFont="1" applyBorder="1" applyAlignment="1">
      <alignment horizontal="center" vertical="center" wrapText="1"/>
    </xf>
    <xf numFmtId="44" fontId="2" fillId="0" borderId="34" xfId="1" applyFont="1" applyBorder="1" applyAlignment="1">
      <alignment horizontal="center" vertical="center" wrapText="1"/>
    </xf>
    <xf numFmtId="44" fontId="12" fillId="3" borderId="5" xfId="1" applyFont="1" applyFill="1" applyBorder="1" applyAlignment="1">
      <alignment horizontal="center" vertical="center" wrapText="1"/>
    </xf>
    <xf numFmtId="44" fontId="12" fillId="3" borderId="35" xfId="1" applyFont="1" applyFill="1" applyBorder="1" applyAlignment="1">
      <alignment horizontal="center" vertical="center" wrapText="1"/>
    </xf>
    <xf numFmtId="49" fontId="13" fillId="2" borderId="26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44" fontId="12" fillId="3" borderId="37" xfId="1" applyFont="1" applyFill="1" applyBorder="1" applyAlignment="1">
      <alignment horizontal="center" vertical="center" wrapText="1"/>
    </xf>
    <xf numFmtId="44" fontId="12" fillId="3" borderId="38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35" xfId="0" applyNumberFormat="1" applyFont="1" applyFill="1" applyBorder="1" applyAlignment="1">
      <alignment horizontal="left" vertical="center" wrapText="1"/>
    </xf>
    <xf numFmtId="49" fontId="2" fillId="3" borderId="30" xfId="0" applyNumberFormat="1" applyFont="1" applyFill="1" applyBorder="1" applyAlignment="1">
      <alignment horizontal="right" vertical="center" wrapText="1"/>
    </xf>
    <xf numFmtId="49" fontId="2" fillId="3" borderId="31" xfId="0" applyNumberFormat="1" applyFont="1" applyFill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2" fillId="3" borderId="36" xfId="0" applyNumberFormat="1" applyFont="1" applyFill="1" applyBorder="1" applyAlignment="1">
      <alignment horizontal="right" vertical="center" wrapText="1"/>
    </xf>
    <xf numFmtId="49" fontId="2" fillId="3" borderId="37" xfId="0" applyNumberFormat="1" applyFont="1" applyFill="1" applyBorder="1" applyAlignment="1">
      <alignment horizontal="right" vertical="center" wrapText="1"/>
    </xf>
    <xf numFmtId="49" fontId="2" fillId="3" borderId="26" xfId="0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right" vertical="center" wrapText="1"/>
    </xf>
    <xf numFmtId="49" fontId="2" fillId="3" borderId="28" xfId="0" applyNumberFormat="1" applyFont="1" applyFill="1" applyBorder="1" applyAlignment="1">
      <alignment horizontal="right" vertical="center" wrapText="1"/>
    </xf>
    <xf numFmtId="0" fontId="1" fillId="4" borderId="0" xfId="3" applyFont="1" applyFill="1" applyAlignment="1">
      <alignment horizontal="left" vertical="top" wrapText="1"/>
    </xf>
    <xf numFmtId="0" fontId="20" fillId="4" borderId="0" xfId="3" applyFont="1" applyFill="1" applyAlignment="1">
      <alignment horizontal="left" vertical="center" wrapText="1"/>
    </xf>
    <xf numFmtId="0" fontId="21" fillId="4" borderId="0" xfId="3" applyFont="1" applyFill="1" applyAlignment="1">
      <alignment horizontal="left" vertical="top" wrapText="1"/>
    </xf>
    <xf numFmtId="0" fontId="21" fillId="4" borderId="0" xfId="3" applyFont="1" applyFill="1" applyAlignment="1">
      <alignment horizontal="center" vertical="top" wrapText="1"/>
    </xf>
    <xf numFmtId="0" fontId="22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8" fillId="4" borderId="0" xfId="3" applyFont="1" applyFill="1" applyAlignment="1">
      <alignment horizontal="center" vertical="center" wrapText="1"/>
    </xf>
    <xf numFmtId="0" fontId="19" fillId="4" borderId="0" xfId="3" applyFont="1" applyFill="1" applyAlignment="1">
      <alignment horizontal="center" vertical="center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19</xdr:row>
      <xdr:rowOff>123825</xdr:rowOff>
    </xdr:from>
    <xdr:to>
      <xdr:col>6</xdr:col>
      <xdr:colOff>139065</xdr:colOff>
      <xdr:row>22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710E81-71B3-4DC3-82A9-64B773694C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9719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60082</xdr:rowOff>
    </xdr:from>
    <xdr:to>
      <xdr:col>6</xdr:col>
      <xdr:colOff>885825</xdr:colOff>
      <xdr:row>0</xdr:row>
      <xdr:rowOff>523876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B91721E-1AB3-40A3-8D1B-7E265F6053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375" y="60082"/>
          <a:ext cx="485775" cy="463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60082</xdr:rowOff>
    </xdr:from>
    <xdr:to>
      <xdr:col>6</xdr:col>
      <xdr:colOff>885825</xdr:colOff>
      <xdr:row>0</xdr:row>
      <xdr:rowOff>523876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BD409D5-2BE3-4E31-B60E-A4F8C47540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375" y="60082"/>
          <a:ext cx="485775" cy="4637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F651-145F-4BD2-8167-E557730730CF}">
  <sheetPr>
    <pageSetUpPr fitToPage="1"/>
  </sheetPr>
  <dimension ref="A1:H38"/>
  <sheetViews>
    <sheetView tabSelected="1" view="pageBreakPreview" zoomScaleNormal="100" zoomScaleSheetLayoutView="100" workbookViewId="0">
      <selection activeCell="G29" sqref="G29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8" ht="30" customHeight="1">
      <c r="A1" s="81" t="s">
        <v>227</v>
      </c>
      <c r="B1" s="81"/>
      <c r="C1" s="81"/>
      <c r="D1" s="81"/>
      <c r="E1" s="81"/>
      <c r="F1" s="81"/>
      <c r="G1" s="81"/>
    </row>
    <row r="2" spans="1:8" ht="21" customHeight="1"/>
    <row r="3" spans="1:8" s="3" customFormat="1" ht="21" customHeight="1">
      <c r="A3" s="82" t="s">
        <v>2</v>
      </c>
      <c r="B3" s="82"/>
      <c r="C3" s="82"/>
      <c r="D3" s="82"/>
      <c r="E3" s="82"/>
      <c r="F3" s="82"/>
      <c r="G3" s="82"/>
    </row>
    <row r="4" spans="1:8" s="3" customFormat="1" ht="13.5" customHeight="1">
      <c r="A4" s="83" t="s">
        <v>3</v>
      </c>
      <c r="B4" s="83"/>
      <c r="C4" s="4" t="s">
        <v>4</v>
      </c>
      <c r="D4" s="4"/>
      <c r="E4" s="4"/>
      <c r="F4" s="4"/>
      <c r="G4" s="4"/>
      <c r="H4" s="4"/>
    </row>
    <row r="5" spans="1:8" s="3" customFormat="1" ht="13.5" customHeight="1">
      <c r="A5" s="83" t="s">
        <v>5</v>
      </c>
      <c r="B5" s="83"/>
      <c r="C5" s="4" t="s">
        <v>6</v>
      </c>
      <c r="D5" s="4"/>
      <c r="E5" s="4"/>
      <c r="F5" s="4"/>
      <c r="G5" s="4"/>
      <c r="H5" s="4"/>
    </row>
    <row r="6" spans="1:8" s="3" customFormat="1" ht="13.5" customHeight="1">
      <c r="A6" s="80" t="s">
        <v>8</v>
      </c>
      <c r="B6" s="80"/>
      <c r="C6" s="1" t="s">
        <v>7</v>
      </c>
      <c r="D6" s="4"/>
      <c r="E6" s="4"/>
      <c r="F6" s="4"/>
      <c r="G6" s="4"/>
      <c r="H6" s="4"/>
    </row>
    <row r="7" spans="1:8" s="3" customFormat="1" ht="13.5" customHeight="1">
      <c r="A7" s="80" t="s">
        <v>9</v>
      </c>
      <c r="B7" s="80"/>
      <c r="C7" s="1" t="s">
        <v>10</v>
      </c>
      <c r="D7" s="4"/>
      <c r="E7" s="4"/>
      <c r="F7" s="4"/>
      <c r="G7" s="4"/>
      <c r="H7" s="4"/>
    </row>
    <row r="8" spans="1:8" s="3" customFormat="1" ht="13.5" customHeight="1">
      <c r="A8" s="80" t="s">
        <v>11</v>
      </c>
      <c r="B8" s="80"/>
      <c r="C8" s="1" t="s">
        <v>12</v>
      </c>
      <c r="D8" s="4"/>
      <c r="E8" s="4"/>
      <c r="F8" s="4"/>
      <c r="G8" s="4"/>
      <c r="H8" s="4"/>
    </row>
    <row r="9" spans="1:8" s="3" customFormat="1" ht="13.5" customHeight="1">
      <c r="A9" s="80" t="s">
        <v>14</v>
      </c>
      <c r="B9" s="80"/>
      <c r="C9" s="1" t="s">
        <v>13</v>
      </c>
      <c r="D9" s="4"/>
      <c r="E9" s="4"/>
      <c r="F9" s="4"/>
      <c r="G9" s="4"/>
      <c r="H9" s="4"/>
    </row>
    <row r="10" spans="1:8" s="3" customFormat="1" ht="13.5" customHeight="1">
      <c r="A10" s="83" t="s">
        <v>20</v>
      </c>
      <c r="B10" s="83"/>
      <c r="C10" s="1" t="s">
        <v>21</v>
      </c>
      <c r="D10" s="4"/>
      <c r="E10" s="4"/>
      <c r="F10" s="4"/>
      <c r="G10" s="4"/>
      <c r="H10" s="4"/>
    </row>
    <row r="11" spans="1:8" s="3" customFormat="1" ht="13.5" customHeight="1">
      <c r="A11" s="80" t="s">
        <v>22</v>
      </c>
      <c r="B11" s="80"/>
      <c r="C11" s="1" t="s">
        <v>23</v>
      </c>
      <c r="D11" s="4"/>
      <c r="E11" s="4"/>
      <c r="F11" s="4"/>
      <c r="G11" s="4"/>
      <c r="H11" s="4"/>
    </row>
    <row r="12" spans="1:8" s="3" customFormat="1" ht="13.5" customHeight="1">
      <c r="A12" s="80" t="s">
        <v>24</v>
      </c>
      <c r="B12" s="80"/>
      <c r="C12" s="1" t="s">
        <v>33</v>
      </c>
      <c r="D12" s="4"/>
      <c r="E12" s="4"/>
      <c r="F12" s="4"/>
      <c r="G12" s="4"/>
      <c r="H12" s="4"/>
    </row>
    <row r="13" spans="1:8" s="3" customFormat="1" ht="13.5" customHeight="1">
      <c r="A13" s="80"/>
      <c r="B13" s="80"/>
      <c r="C13" s="1"/>
      <c r="D13" s="4"/>
      <c r="E13" s="4"/>
      <c r="F13" s="4"/>
      <c r="G13" s="4"/>
      <c r="H13" s="4"/>
    </row>
    <row r="14" spans="1:8" s="3" customFormat="1" ht="15.75" customHeight="1">
      <c r="A14" s="75" t="s">
        <v>57</v>
      </c>
      <c r="B14" s="75"/>
      <c r="C14" s="76" t="s">
        <v>58</v>
      </c>
      <c r="D14" s="76"/>
      <c r="E14" s="76"/>
      <c r="F14" s="76"/>
      <c r="G14" s="76"/>
      <c r="H14" s="4"/>
    </row>
    <row r="15" spans="1:8" s="3" customFormat="1" ht="15.75" customHeight="1">
      <c r="A15" s="75"/>
      <c r="B15" s="75"/>
      <c r="C15" s="76"/>
      <c r="D15" s="76"/>
      <c r="E15" s="76"/>
      <c r="F15" s="76"/>
      <c r="G15" s="76"/>
    </row>
    <row r="16" spans="1:8" s="3" customFormat="1" ht="15.75" customHeight="1">
      <c r="A16" s="75" t="s">
        <v>59</v>
      </c>
      <c r="B16" s="75"/>
      <c r="C16" s="76" t="s">
        <v>60</v>
      </c>
      <c r="D16" s="76"/>
      <c r="E16" s="76"/>
      <c r="F16" s="76"/>
      <c r="G16" s="76"/>
    </row>
    <row r="17" spans="1:7" s="3" customFormat="1" ht="15.75" customHeight="1">
      <c r="A17" s="75"/>
      <c r="B17" s="75"/>
      <c r="C17" s="76"/>
      <c r="D17" s="76"/>
      <c r="E17" s="76"/>
      <c r="F17" s="76"/>
      <c r="G17" s="76"/>
    </row>
    <row r="18" spans="1:7" s="3" customFormat="1" ht="16.5" customHeight="1">
      <c r="A18" s="75" t="s">
        <v>15</v>
      </c>
      <c r="B18" s="75"/>
      <c r="C18" s="77" t="s">
        <v>61</v>
      </c>
      <c r="D18" s="77"/>
      <c r="E18" s="77"/>
      <c r="F18" s="77"/>
      <c r="G18" s="77"/>
    </row>
    <row r="19" spans="1:7" s="3" customFormat="1" ht="16.5" customHeight="1">
      <c r="A19" s="75" t="s">
        <v>18</v>
      </c>
      <c r="B19" s="75"/>
      <c r="C19" s="77" t="s">
        <v>62</v>
      </c>
      <c r="D19" s="77"/>
      <c r="E19" s="77"/>
      <c r="F19" s="77"/>
      <c r="G19" s="77"/>
    </row>
    <row r="20" spans="1:7" s="3" customFormat="1" ht="16.5" customHeight="1">
      <c r="A20" s="78" t="s">
        <v>16</v>
      </c>
      <c r="B20" s="78"/>
      <c r="C20" s="3" t="s">
        <v>17</v>
      </c>
    </row>
    <row r="21" spans="1:7" s="3" customFormat="1" ht="47.25" customHeight="1">
      <c r="A21" s="75" t="s">
        <v>32</v>
      </c>
      <c r="B21" s="78"/>
      <c r="C21" s="79" t="s">
        <v>19</v>
      </c>
      <c r="D21" s="79"/>
      <c r="E21" s="79"/>
      <c r="F21" s="79"/>
      <c r="G21" s="79"/>
    </row>
    <row r="22" spans="1:7" s="3" customFormat="1"/>
    <row r="23" spans="1:7" s="3" customFormat="1">
      <c r="A23" s="74" t="s">
        <v>25</v>
      </c>
      <c r="B23" s="74"/>
      <c r="C23" s="3" t="s">
        <v>34</v>
      </c>
    </row>
    <row r="24" spans="1:7" s="3" customFormat="1"/>
    <row r="25" spans="1:7" s="3" customFormat="1">
      <c r="A25" s="71" t="s">
        <v>26</v>
      </c>
      <c r="B25" s="71"/>
      <c r="C25" s="71"/>
    </row>
    <row r="26" spans="1:7" s="3" customFormat="1">
      <c r="B26" s="5" t="s">
        <v>0</v>
      </c>
      <c r="C26" s="72" t="s">
        <v>63</v>
      </c>
      <c r="D26" s="72"/>
      <c r="E26" s="72"/>
      <c r="F26" s="19" t="s">
        <v>27</v>
      </c>
      <c r="G26" s="19" t="s">
        <v>28</v>
      </c>
    </row>
    <row r="27" spans="1:7" s="3" customFormat="1" ht="24" customHeight="1">
      <c r="B27" s="5" t="s">
        <v>29</v>
      </c>
      <c r="C27" s="73" t="s">
        <v>64</v>
      </c>
      <c r="D27" s="73"/>
      <c r="E27" s="73"/>
      <c r="F27" s="6">
        <f>'zadanie nr 1'!F32</f>
        <v>0</v>
      </c>
      <c r="G27" s="6">
        <f>'zadanie nr 1'!G32</f>
        <v>0</v>
      </c>
    </row>
    <row r="28" spans="1:7" s="3" customFormat="1" ht="24" customHeight="1">
      <c r="B28" s="5" t="s">
        <v>30</v>
      </c>
      <c r="C28" s="73" t="s">
        <v>65</v>
      </c>
      <c r="D28" s="73"/>
      <c r="E28" s="73"/>
      <c r="F28" s="20">
        <f>'zadanie nr 2'!F36</f>
        <v>0</v>
      </c>
      <c r="G28" s="20">
        <f>'zadanie nr 2'!G36</f>
        <v>0</v>
      </c>
    </row>
    <row r="29" spans="1:7" s="3" customFormat="1" ht="21" customHeight="1">
      <c r="C29" s="70" t="s">
        <v>31</v>
      </c>
      <c r="D29" s="70"/>
      <c r="E29" s="70"/>
      <c r="F29" s="21">
        <f>SUM(F27:F28)</f>
        <v>0</v>
      </c>
      <c r="G29" s="21">
        <f>SUM(G27:G28)</f>
        <v>0</v>
      </c>
    </row>
    <row r="30" spans="1:7" s="3" customFormat="1"/>
    <row r="31" spans="1:7" s="3" customFormat="1"/>
    <row r="32" spans="1:7" s="3" customFormat="1"/>
    <row r="33" spans="2:2" s="3" customFormat="1"/>
    <row r="34" spans="2:2" s="3" customFormat="1"/>
    <row r="35" spans="2:2" s="3" customFormat="1"/>
    <row r="36" spans="2:2" s="3" customFormat="1"/>
    <row r="37" spans="2:2" s="3" customFormat="1"/>
    <row r="38" spans="2:2" s="3" customFormat="1">
      <c r="B38" s="4"/>
    </row>
  </sheetData>
  <mergeCells count="29"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3:B23"/>
    <mergeCell ref="A14:B15"/>
    <mergeCell ref="C14:G15"/>
    <mergeCell ref="A16:B17"/>
    <mergeCell ref="C16:G17"/>
    <mergeCell ref="A18:B18"/>
    <mergeCell ref="C18:G18"/>
    <mergeCell ref="A19:B19"/>
    <mergeCell ref="C19:G19"/>
    <mergeCell ref="A20:B20"/>
    <mergeCell ref="A21:B21"/>
    <mergeCell ref="C21:G21"/>
    <mergeCell ref="C29:E29"/>
    <mergeCell ref="A25:C25"/>
    <mergeCell ref="C26:E26"/>
    <mergeCell ref="C27:E27"/>
    <mergeCell ref="C28:E28"/>
  </mergeCells>
  <printOptions horizontalCentered="1"/>
  <pageMargins left="0.59055118110236227" right="0.23622047244094491" top="1.1417322834645669" bottom="0.74803149606299213" header="0.31496062992125984" footer="0.31496062992125984"/>
  <pageSetup paperSize="9" orientation="portrait" r:id="rId1"/>
  <headerFooter alignWithMargins="0">
    <oddFooter>&amp;C&amp;"Calibri,Pogrubiony"Strona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0381-87C4-40CF-A5E2-25231633505B}">
  <sheetPr>
    <pageSetUpPr fitToPage="1"/>
  </sheetPr>
  <dimension ref="A1:K33"/>
  <sheetViews>
    <sheetView view="pageBreakPreview" zoomScaleNormal="100" zoomScaleSheetLayoutView="100" workbookViewId="0">
      <selection activeCell="B21" sqref="B21"/>
    </sheetView>
  </sheetViews>
  <sheetFormatPr defaultColWidth="9.140625" defaultRowHeight="12.75"/>
  <cols>
    <col min="1" max="1" width="5.5703125" style="16" customWidth="1"/>
    <col min="2" max="2" width="104.28515625" style="10" bestFit="1" customWidth="1"/>
    <col min="3" max="3" width="6" style="10" customWidth="1"/>
    <col min="4" max="4" width="9.140625" style="17"/>
    <col min="5" max="5" width="17" style="10" customWidth="1"/>
    <col min="6" max="7" width="17" style="18" customWidth="1"/>
    <col min="8" max="9" width="12.7109375" style="10" customWidth="1"/>
    <col min="10" max="16384" width="9.140625" style="10"/>
  </cols>
  <sheetData>
    <row r="1" spans="1:11" s="7" customFormat="1" ht="43.5" customHeight="1">
      <c r="A1" s="91" t="s">
        <v>226</v>
      </c>
      <c r="B1" s="92"/>
      <c r="C1" s="92"/>
      <c r="D1" s="92"/>
      <c r="E1" s="92"/>
      <c r="F1" s="92"/>
      <c r="G1" s="93"/>
    </row>
    <row r="2" spans="1:11" s="8" customFormat="1" ht="25.5">
      <c r="A2" s="47" t="s">
        <v>0</v>
      </c>
      <c r="B2" s="23" t="s">
        <v>35</v>
      </c>
      <c r="C2" s="24" t="s">
        <v>36</v>
      </c>
      <c r="D2" s="25" t="s">
        <v>1</v>
      </c>
      <c r="E2" s="24" t="s">
        <v>37</v>
      </c>
      <c r="F2" s="25" t="s">
        <v>38</v>
      </c>
      <c r="G2" s="48" t="s">
        <v>39</v>
      </c>
    </row>
    <row r="3" spans="1:11" ht="18.75" customHeight="1">
      <c r="A3" s="67" t="s">
        <v>66</v>
      </c>
      <c r="B3" s="98" t="s">
        <v>69</v>
      </c>
      <c r="C3" s="99"/>
      <c r="D3" s="99"/>
      <c r="E3" s="99"/>
      <c r="F3" s="99"/>
      <c r="G3" s="100"/>
      <c r="H3" s="22"/>
      <c r="I3" s="9"/>
      <c r="J3" s="9"/>
    </row>
    <row r="4" spans="1:11" ht="18.75" customHeight="1">
      <c r="A4" s="49" t="s">
        <v>67</v>
      </c>
      <c r="B4" s="11" t="s">
        <v>70</v>
      </c>
      <c r="C4" s="11" t="s">
        <v>40</v>
      </c>
      <c r="D4" s="12">
        <v>1</v>
      </c>
      <c r="E4" s="13"/>
      <c r="F4" s="14">
        <f>ROUND((D4*E4),2)</f>
        <v>0</v>
      </c>
      <c r="G4" s="50">
        <f>ROUND((F4*(1.23)),2)</f>
        <v>0</v>
      </c>
      <c r="H4" s="15"/>
      <c r="I4" s="15"/>
      <c r="J4" s="15"/>
      <c r="K4" s="15"/>
    </row>
    <row r="5" spans="1:11" ht="18.75" customHeight="1" thickBot="1">
      <c r="A5" s="58" t="s">
        <v>68</v>
      </c>
      <c r="B5" s="59" t="s">
        <v>71</v>
      </c>
      <c r="C5" s="59" t="s">
        <v>40</v>
      </c>
      <c r="D5" s="60">
        <v>1</v>
      </c>
      <c r="E5" s="61"/>
      <c r="F5" s="62">
        <f t="shared" ref="F5" si="0">ROUND((D5*E5),2)</f>
        <v>0</v>
      </c>
      <c r="G5" s="63">
        <f t="shared" ref="G5" si="1">ROUND((F5*(1.23)),2)</f>
        <v>0</v>
      </c>
      <c r="H5" s="15"/>
      <c r="I5" s="15"/>
      <c r="J5" s="15"/>
      <c r="K5" s="15"/>
    </row>
    <row r="6" spans="1:11" ht="18.75" customHeight="1" thickTop="1">
      <c r="A6" s="94" t="s">
        <v>72</v>
      </c>
      <c r="B6" s="95"/>
      <c r="C6" s="95"/>
      <c r="D6" s="95"/>
      <c r="E6" s="95"/>
      <c r="F6" s="68">
        <f>SUM(F4:F5)</f>
        <v>0</v>
      </c>
      <c r="G6" s="69">
        <f>SUM(G4:G5)</f>
        <v>0</v>
      </c>
      <c r="H6" s="15"/>
      <c r="I6" s="15"/>
      <c r="J6" s="15"/>
      <c r="K6" s="15"/>
    </row>
    <row r="7" spans="1:11" ht="18.75" customHeight="1">
      <c r="A7" s="66" t="s">
        <v>73</v>
      </c>
      <c r="B7" s="87" t="s">
        <v>94</v>
      </c>
      <c r="C7" s="87"/>
      <c r="D7" s="87"/>
      <c r="E7" s="87"/>
      <c r="F7" s="87"/>
      <c r="G7" s="88"/>
      <c r="H7" s="15"/>
      <c r="I7" s="15"/>
      <c r="J7" s="15"/>
      <c r="K7" s="15"/>
    </row>
    <row r="8" spans="1:11" ht="18.75" customHeight="1">
      <c r="A8" s="49" t="s">
        <v>95</v>
      </c>
      <c r="B8" s="11" t="s">
        <v>99</v>
      </c>
      <c r="C8" s="11" t="s">
        <v>43</v>
      </c>
      <c r="D8" s="12">
        <v>235</v>
      </c>
      <c r="E8" s="13"/>
      <c r="F8" s="14">
        <f>ROUND((D8*E8),2)</f>
        <v>0</v>
      </c>
      <c r="G8" s="50">
        <f>ROUND((F8*(1.23)),2)</f>
        <v>0</v>
      </c>
      <c r="H8" s="15"/>
      <c r="I8" s="15"/>
      <c r="J8" s="15"/>
      <c r="K8" s="15"/>
    </row>
    <row r="9" spans="1:11" ht="18.75" customHeight="1">
      <c r="A9" s="49" t="s">
        <v>74</v>
      </c>
      <c r="B9" s="11" t="s">
        <v>96</v>
      </c>
      <c r="C9" s="11" t="s">
        <v>97</v>
      </c>
      <c r="D9" s="12">
        <v>35</v>
      </c>
      <c r="E9" s="13"/>
      <c r="F9" s="14">
        <f t="shared" ref="F9:F13" si="2">ROUND((D9*E9),2)</f>
        <v>0</v>
      </c>
      <c r="G9" s="50">
        <f t="shared" ref="G9:G13" si="3">ROUND((F9*(1.23)),2)</f>
        <v>0</v>
      </c>
      <c r="H9" s="15"/>
      <c r="I9" s="15"/>
      <c r="J9" s="15"/>
      <c r="K9" s="15"/>
    </row>
    <row r="10" spans="1:11" ht="18.75" customHeight="1">
      <c r="A10" s="49" t="s">
        <v>75</v>
      </c>
      <c r="B10" s="11" t="s">
        <v>98</v>
      </c>
      <c r="C10" s="11" t="s">
        <v>51</v>
      </c>
      <c r="D10" s="12">
        <v>5</v>
      </c>
      <c r="E10" s="13"/>
      <c r="F10" s="14">
        <f t="shared" si="2"/>
        <v>0</v>
      </c>
      <c r="G10" s="50">
        <f t="shared" si="3"/>
        <v>0</v>
      </c>
      <c r="H10" s="15"/>
      <c r="I10" s="15"/>
      <c r="J10" s="15"/>
      <c r="K10" s="15"/>
    </row>
    <row r="11" spans="1:11" ht="18.75" customHeight="1">
      <c r="A11" s="49" t="s">
        <v>76</v>
      </c>
      <c r="B11" s="11" t="s">
        <v>47</v>
      </c>
      <c r="C11" s="11" t="s">
        <v>48</v>
      </c>
      <c r="D11" s="12">
        <f>1151.5+30+235+50</f>
        <v>1466.5</v>
      </c>
      <c r="E11" s="13"/>
      <c r="F11" s="14">
        <f t="shared" si="2"/>
        <v>0</v>
      </c>
      <c r="G11" s="50">
        <f t="shared" si="3"/>
        <v>0</v>
      </c>
      <c r="H11" s="15"/>
      <c r="I11" s="15"/>
      <c r="J11" s="15"/>
      <c r="K11" s="15"/>
    </row>
    <row r="12" spans="1:11" ht="18.75" customHeight="1">
      <c r="A12" s="49" t="s">
        <v>77</v>
      </c>
      <c r="B12" s="11" t="s">
        <v>192</v>
      </c>
      <c r="C12" s="11" t="s">
        <v>97</v>
      </c>
      <c r="D12" s="12">
        <f>1151.5*0.58+235*0.2+80*0.15+30*0.56</f>
        <v>743.67</v>
      </c>
      <c r="E12" s="13"/>
      <c r="F12" s="14">
        <f t="shared" si="2"/>
        <v>0</v>
      </c>
      <c r="G12" s="50">
        <f t="shared" si="3"/>
        <v>0</v>
      </c>
      <c r="H12" s="15"/>
      <c r="I12" s="15"/>
      <c r="J12" s="15"/>
      <c r="K12" s="15"/>
    </row>
    <row r="13" spans="1:11" ht="18.75" customHeight="1">
      <c r="A13" s="49" t="s">
        <v>182</v>
      </c>
      <c r="B13" s="11" t="s">
        <v>194</v>
      </c>
      <c r="C13" s="11" t="s">
        <v>43</v>
      </c>
      <c r="D13" s="12">
        <v>470</v>
      </c>
      <c r="E13" s="13"/>
      <c r="F13" s="14">
        <f t="shared" si="2"/>
        <v>0</v>
      </c>
      <c r="G13" s="50">
        <f t="shared" si="3"/>
        <v>0</v>
      </c>
      <c r="H13" s="15"/>
      <c r="I13" s="15"/>
      <c r="J13" s="15"/>
      <c r="K13" s="15"/>
    </row>
    <row r="14" spans="1:11" ht="18.75" customHeight="1">
      <c r="A14" s="49" t="s">
        <v>78</v>
      </c>
      <c r="B14" s="11" t="s">
        <v>212</v>
      </c>
      <c r="C14" s="11" t="s">
        <v>48</v>
      </c>
      <c r="D14" s="12">
        <v>1057.5</v>
      </c>
      <c r="E14" s="13"/>
      <c r="F14" s="14">
        <f>ROUND((D14*E14),2)</f>
        <v>0</v>
      </c>
      <c r="G14" s="50">
        <f>ROUND((F14*(1.23)),2)</f>
        <v>0</v>
      </c>
      <c r="H14" s="15"/>
      <c r="I14" s="15"/>
      <c r="J14" s="15"/>
      <c r="K14" s="15"/>
    </row>
    <row r="15" spans="1:11" ht="18.75" customHeight="1">
      <c r="A15" s="49" t="s">
        <v>183</v>
      </c>
      <c r="B15" s="11" t="s">
        <v>198</v>
      </c>
      <c r="C15" s="11" t="s">
        <v>48</v>
      </c>
      <c r="D15" s="12">
        <v>94</v>
      </c>
      <c r="E15" s="13"/>
      <c r="F15" s="14">
        <f t="shared" ref="F15:F17" si="4">ROUND((D15*E15),2)</f>
        <v>0</v>
      </c>
      <c r="G15" s="50">
        <f t="shared" ref="G15:G17" si="5">ROUND((F15*(1.23)),2)</f>
        <v>0</v>
      </c>
      <c r="H15" s="15"/>
      <c r="I15" s="15"/>
      <c r="J15" s="15"/>
      <c r="K15" s="15"/>
    </row>
    <row r="16" spans="1:11" ht="18.75" customHeight="1">
      <c r="A16" s="49" t="s">
        <v>184</v>
      </c>
      <c r="B16" s="38" t="s">
        <v>199</v>
      </c>
      <c r="C16" s="11" t="s">
        <v>48</v>
      </c>
      <c r="D16" s="12">
        <v>1151.5</v>
      </c>
      <c r="E16" s="13"/>
      <c r="F16" s="14">
        <f t="shared" si="4"/>
        <v>0</v>
      </c>
      <c r="G16" s="50">
        <f t="shared" si="5"/>
        <v>0</v>
      </c>
      <c r="H16" s="15"/>
      <c r="I16" s="15"/>
      <c r="J16" s="15"/>
      <c r="K16" s="15"/>
    </row>
    <row r="17" spans="1:11" ht="18.75" customHeight="1">
      <c r="A17" s="49" t="s">
        <v>185</v>
      </c>
      <c r="B17" s="38" t="s">
        <v>196</v>
      </c>
      <c r="C17" s="11" t="s">
        <v>48</v>
      </c>
      <c r="D17" s="12">
        <v>1057.5</v>
      </c>
      <c r="E17" s="13"/>
      <c r="F17" s="14">
        <f t="shared" si="4"/>
        <v>0</v>
      </c>
      <c r="G17" s="50">
        <f t="shared" si="5"/>
        <v>0</v>
      </c>
      <c r="H17" s="15"/>
      <c r="I17" s="15"/>
      <c r="J17" s="15"/>
      <c r="K17" s="15"/>
    </row>
    <row r="18" spans="1:11" ht="18.75" customHeight="1">
      <c r="A18" s="49" t="s">
        <v>186</v>
      </c>
      <c r="B18" s="38" t="s">
        <v>197</v>
      </c>
      <c r="C18" s="11" t="s">
        <v>48</v>
      </c>
      <c r="D18" s="12">
        <v>1151.5</v>
      </c>
      <c r="E18" s="13"/>
      <c r="F18" s="14">
        <f>ROUND((D18*E18),2)</f>
        <v>0</v>
      </c>
      <c r="G18" s="50">
        <f>ROUND((F18*(1.23)),2)</f>
        <v>0</v>
      </c>
      <c r="H18" s="15"/>
      <c r="I18" s="15"/>
      <c r="J18" s="15"/>
      <c r="K18" s="15"/>
    </row>
    <row r="19" spans="1:11" ht="18.75" customHeight="1">
      <c r="A19" s="49" t="s">
        <v>187</v>
      </c>
      <c r="B19" s="11" t="s">
        <v>193</v>
      </c>
      <c r="C19" s="11" t="s">
        <v>48</v>
      </c>
      <c r="D19" s="12">
        <v>235</v>
      </c>
      <c r="E19" s="13"/>
      <c r="F19" s="14">
        <f t="shared" ref="F19:F22" si="6">ROUND((D19*E19),2)</f>
        <v>0</v>
      </c>
      <c r="G19" s="50">
        <f t="shared" ref="G19:G22" si="7">ROUND((F19*(1.23)),2)</f>
        <v>0</v>
      </c>
      <c r="H19" s="15"/>
      <c r="I19" s="15"/>
      <c r="J19" s="15"/>
      <c r="K19" s="15"/>
    </row>
    <row r="20" spans="1:11" ht="18.75" customHeight="1">
      <c r="A20" s="49" t="s">
        <v>188</v>
      </c>
      <c r="B20" s="11" t="s">
        <v>223</v>
      </c>
      <c r="C20" s="11" t="s">
        <v>43</v>
      </c>
      <c r="D20" s="12">
        <v>20</v>
      </c>
      <c r="E20" s="13"/>
      <c r="F20" s="14">
        <f t="shared" si="6"/>
        <v>0</v>
      </c>
      <c r="G20" s="50">
        <f t="shared" si="7"/>
        <v>0</v>
      </c>
      <c r="H20" s="15"/>
      <c r="I20" s="15"/>
      <c r="J20" s="15"/>
      <c r="K20" s="15"/>
    </row>
    <row r="21" spans="1:11" ht="18.75" customHeight="1">
      <c r="A21" s="49" t="s">
        <v>189</v>
      </c>
      <c r="B21" s="38" t="s">
        <v>200</v>
      </c>
      <c r="C21" s="11" t="s">
        <v>48</v>
      </c>
      <c r="D21" s="12">
        <v>30</v>
      </c>
      <c r="E21" s="13"/>
      <c r="F21" s="14">
        <f t="shared" si="6"/>
        <v>0</v>
      </c>
      <c r="G21" s="50">
        <f t="shared" si="7"/>
        <v>0</v>
      </c>
      <c r="H21" s="15"/>
      <c r="I21" s="15"/>
      <c r="J21" s="15"/>
      <c r="K21" s="15"/>
    </row>
    <row r="22" spans="1:11" ht="18.75" customHeight="1">
      <c r="A22" s="49" t="s">
        <v>190</v>
      </c>
      <c r="B22" s="38" t="s">
        <v>201</v>
      </c>
      <c r="C22" s="11" t="s">
        <v>48</v>
      </c>
      <c r="D22" s="12">
        <v>30</v>
      </c>
      <c r="E22" s="13"/>
      <c r="F22" s="14">
        <f t="shared" si="6"/>
        <v>0</v>
      </c>
      <c r="G22" s="50">
        <f t="shared" si="7"/>
        <v>0</v>
      </c>
      <c r="H22" s="15"/>
      <c r="I22" s="15"/>
      <c r="J22" s="15"/>
      <c r="K22" s="15"/>
    </row>
    <row r="23" spans="1:11" ht="18.75" customHeight="1">
      <c r="A23" s="49" t="s">
        <v>195</v>
      </c>
      <c r="B23" s="11" t="s">
        <v>202</v>
      </c>
      <c r="C23" s="11" t="s">
        <v>48</v>
      </c>
      <c r="D23" s="12">
        <v>30</v>
      </c>
      <c r="E23" s="13"/>
      <c r="F23" s="14">
        <f t="shared" ref="F23:F25" si="8">ROUND((D23*E23),2)</f>
        <v>0</v>
      </c>
      <c r="G23" s="50">
        <f t="shared" ref="G23:G25" si="9">ROUND((F23*(1.23)),2)</f>
        <v>0</v>
      </c>
      <c r="H23" s="15"/>
      <c r="I23" s="15"/>
      <c r="J23" s="15"/>
      <c r="K23" s="15"/>
    </row>
    <row r="24" spans="1:11" ht="18.75" customHeight="1">
      <c r="A24" s="49" t="s">
        <v>216</v>
      </c>
      <c r="B24" s="38" t="s">
        <v>217</v>
      </c>
      <c r="C24" s="11" t="s">
        <v>48</v>
      </c>
      <c r="D24" s="12">
        <v>30</v>
      </c>
      <c r="E24" s="13"/>
      <c r="F24" s="14">
        <f t="shared" si="8"/>
        <v>0</v>
      </c>
      <c r="G24" s="50">
        <f t="shared" si="9"/>
        <v>0</v>
      </c>
      <c r="H24" s="15"/>
      <c r="I24" s="15"/>
      <c r="J24" s="15"/>
      <c r="K24" s="15"/>
    </row>
    <row r="25" spans="1:11" ht="18.75" customHeight="1" thickBot="1">
      <c r="A25" s="58" t="s">
        <v>222</v>
      </c>
      <c r="B25" s="59" t="s">
        <v>203</v>
      </c>
      <c r="C25" s="59" t="s">
        <v>48</v>
      </c>
      <c r="D25" s="60">
        <v>50</v>
      </c>
      <c r="E25" s="61"/>
      <c r="F25" s="62">
        <f t="shared" si="8"/>
        <v>0</v>
      </c>
      <c r="G25" s="63">
        <f t="shared" si="9"/>
        <v>0</v>
      </c>
      <c r="H25" s="15"/>
      <c r="I25" s="15"/>
      <c r="J25" s="15"/>
      <c r="K25" s="15"/>
    </row>
    <row r="26" spans="1:11" ht="18.75" customHeight="1" thickTop="1">
      <c r="A26" s="96" t="s">
        <v>191</v>
      </c>
      <c r="B26" s="97"/>
      <c r="C26" s="97"/>
      <c r="D26" s="97"/>
      <c r="E26" s="97"/>
      <c r="F26" s="64">
        <f>SUM(F8:F25)</f>
        <v>0</v>
      </c>
      <c r="G26" s="65">
        <f>SUM(G8:G25)</f>
        <v>0</v>
      </c>
    </row>
    <row r="27" spans="1:11" ht="18.75" customHeight="1">
      <c r="A27" s="66" t="s">
        <v>79</v>
      </c>
      <c r="B27" s="87" t="s">
        <v>49</v>
      </c>
      <c r="C27" s="87"/>
      <c r="D27" s="87"/>
      <c r="E27" s="87"/>
      <c r="F27" s="87"/>
      <c r="G27" s="88"/>
    </row>
    <row r="28" spans="1:11" ht="18.75" customHeight="1">
      <c r="A28" s="49" t="s">
        <v>80</v>
      </c>
      <c r="B28" s="11" t="s">
        <v>204</v>
      </c>
      <c r="C28" s="11" t="s">
        <v>40</v>
      </c>
      <c r="D28" s="12">
        <v>1</v>
      </c>
      <c r="E28" s="13"/>
      <c r="F28" s="14">
        <f>ROUND((D28*E28),2)</f>
        <v>0</v>
      </c>
      <c r="G28" s="50">
        <f>ROUND((F28*(1.23)),2)</f>
        <v>0</v>
      </c>
    </row>
    <row r="29" spans="1:11" ht="18.75" customHeight="1">
      <c r="A29" s="49" t="s">
        <v>81</v>
      </c>
      <c r="B29" s="11" t="s">
        <v>56</v>
      </c>
      <c r="C29" s="11" t="s">
        <v>40</v>
      </c>
      <c r="D29" s="12">
        <v>1</v>
      </c>
      <c r="E29" s="13"/>
      <c r="F29" s="14">
        <f t="shared" ref="F29:F30" si="10">ROUND((D29*E29),2)</f>
        <v>0</v>
      </c>
      <c r="G29" s="50">
        <f t="shared" ref="G29:G30" si="11">ROUND((F29*(1.23)),2)</f>
        <v>0</v>
      </c>
    </row>
    <row r="30" spans="1:11" ht="18.75" customHeight="1" thickBot="1">
      <c r="A30" s="58" t="s">
        <v>82</v>
      </c>
      <c r="B30" s="59" t="s">
        <v>50</v>
      </c>
      <c r="C30" s="59" t="s">
        <v>51</v>
      </c>
      <c r="D30" s="60">
        <v>4</v>
      </c>
      <c r="E30" s="61"/>
      <c r="F30" s="62">
        <f t="shared" si="10"/>
        <v>0</v>
      </c>
      <c r="G30" s="63">
        <f t="shared" si="11"/>
        <v>0</v>
      </c>
    </row>
    <row r="31" spans="1:11" ht="18.75" customHeight="1" thickTop="1" thickBot="1">
      <c r="A31" s="89" t="s">
        <v>54</v>
      </c>
      <c r="B31" s="90"/>
      <c r="C31" s="90"/>
      <c r="D31" s="90"/>
      <c r="E31" s="90"/>
      <c r="F31" s="56">
        <f>SUM(F28:F30)</f>
        <v>0</v>
      </c>
      <c r="G31" s="57">
        <f>SUM(G28:G30)</f>
        <v>0</v>
      </c>
    </row>
    <row r="32" spans="1:11" ht="22.5" customHeight="1" thickBot="1">
      <c r="A32" s="84" t="s">
        <v>55</v>
      </c>
      <c r="B32" s="85"/>
      <c r="C32" s="85"/>
      <c r="D32" s="85"/>
      <c r="E32" s="86"/>
      <c r="F32" s="45">
        <f>SUM(F6,F26,F31)</f>
        <v>0</v>
      </c>
      <c r="G32" s="46">
        <f>SUM(G6,G26,G31)</f>
        <v>0</v>
      </c>
    </row>
    <row r="33" spans="5:5">
      <c r="E33" s="15"/>
    </row>
  </sheetData>
  <protectedRanges>
    <protectedRange sqref="E3:E31" name="Zakres1"/>
  </protectedRanges>
  <dataConsolidate/>
  <mergeCells count="8">
    <mergeCell ref="A32:E32"/>
    <mergeCell ref="B27:G27"/>
    <mergeCell ref="A31:E31"/>
    <mergeCell ref="A1:G1"/>
    <mergeCell ref="A6:E6"/>
    <mergeCell ref="B7:G7"/>
    <mergeCell ref="A26:E26"/>
    <mergeCell ref="B3:G3"/>
  </mergeCells>
  <phoneticPr fontId="15" type="noConversion"/>
  <printOptions horizontalCentered="1"/>
  <pageMargins left="0.23622047244094491" right="0.23622047244094491" top="0.74803149606299213" bottom="0.35433070866141736" header="0.51181102362204722" footer="0.11811023622047245"/>
  <pageSetup paperSize="9" scale="75" orientation="landscape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C33D-DB12-487B-A544-38950D06F8C4}">
  <sheetPr>
    <pageSetUpPr fitToPage="1"/>
  </sheetPr>
  <dimension ref="A1:K37"/>
  <sheetViews>
    <sheetView view="pageBreakPreview" topLeftCell="A13" zoomScaleNormal="100" zoomScaleSheetLayoutView="100" workbookViewId="0">
      <selection activeCell="B22" sqref="B22"/>
    </sheetView>
  </sheetViews>
  <sheetFormatPr defaultColWidth="9.140625" defaultRowHeight="12.75"/>
  <cols>
    <col min="1" max="1" width="5.5703125" style="16" customWidth="1"/>
    <col min="2" max="2" width="104.28515625" style="10" bestFit="1" customWidth="1"/>
    <col min="3" max="3" width="6" style="10" customWidth="1"/>
    <col min="4" max="4" width="9.140625" style="17"/>
    <col min="5" max="5" width="17" style="10" customWidth="1"/>
    <col min="6" max="7" width="17" style="18" customWidth="1"/>
    <col min="8" max="9" width="12.7109375" style="10" customWidth="1"/>
    <col min="10" max="16384" width="9.140625" style="10"/>
  </cols>
  <sheetData>
    <row r="1" spans="1:11" s="7" customFormat="1" ht="43.5" customHeight="1">
      <c r="A1" s="91" t="s">
        <v>225</v>
      </c>
      <c r="B1" s="92"/>
      <c r="C1" s="92"/>
      <c r="D1" s="92"/>
      <c r="E1" s="92"/>
      <c r="F1" s="92"/>
      <c r="G1" s="93"/>
    </row>
    <row r="2" spans="1:11" s="8" customFormat="1" ht="25.5">
      <c r="A2" s="47" t="s">
        <v>0</v>
      </c>
      <c r="B2" s="23" t="s">
        <v>35</v>
      </c>
      <c r="C2" s="24" t="s">
        <v>36</v>
      </c>
      <c r="D2" s="25" t="s">
        <v>1</v>
      </c>
      <c r="E2" s="24" t="s">
        <v>37</v>
      </c>
      <c r="F2" s="25" t="s">
        <v>38</v>
      </c>
      <c r="G2" s="48" t="s">
        <v>39</v>
      </c>
    </row>
    <row r="3" spans="1:11" ht="18.75" customHeight="1">
      <c r="A3" s="67" t="s">
        <v>66</v>
      </c>
      <c r="B3" s="98" t="s">
        <v>69</v>
      </c>
      <c r="C3" s="99"/>
      <c r="D3" s="99"/>
      <c r="E3" s="99"/>
      <c r="F3" s="99"/>
      <c r="G3" s="100"/>
      <c r="H3" s="22"/>
      <c r="I3" s="9"/>
      <c r="J3" s="9"/>
    </row>
    <row r="4" spans="1:11" ht="18.75" customHeight="1">
      <c r="A4" s="49" t="s">
        <v>67</v>
      </c>
      <c r="B4" s="11" t="s">
        <v>70</v>
      </c>
      <c r="C4" s="11" t="s">
        <v>40</v>
      </c>
      <c r="D4" s="12">
        <v>1</v>
      </c>
      <c r="E4" s="13"/>
      <c r="F4" s="14">
        <f>ROUND((D4*E4),2)</f>
        <v>0</v>
      </c>
      <c r="G4" s="50">
        <f>ROUND((F4*(1.23)),2)</f>
        <v>0</v>
      </c>
      <c r="H4" s="15"/>
      <c r="I4" s="15"/>
      <c r="J4" s="15"/>
      <c r="K4" s="15"/>
    </row>
    <row r="5" spans="1:11" ht="18.75" customHeight="1" thickBot="1">
      <c r="A5" s="51" t="s">
        <v>68</v>
      </c>
      <c r="B5" s="39" t="s">
        <v>71</v>
      </c>
      <c r="C5" s="39" t="s">
        <v>40</v>
      </c>
      <c r="D5" s="40">
        <v>1</v>
      </c>
      <c r="E5" s="41"/>
      <c r="F5" s="42">
        <f t="shared" ref="F5" si="0">ROUND((D5*E5),2)</f>
        <v>0</v>
      </c>
      <c r="G5" s="52">
        <f t="shared" ref="G5" si="1">ROUND((F5*(1.23)),2)</f>
        <v>0</v>
      </c>
      <c r="H5" s="15"/>
      <c r="I5" s="15"/>
      <c r="J5" s="15"/>
      <c r="K5" s="15"/>
    </row>
    <row r="6" spans="1:11" ht="18.75" customHeight="1" thickTop="1">
      <c r="A6" s="94" t="s">
        <v>72</v>
      </c>
      <c r="B6" s="95"/>
      <c r="C6" s="95"/>
      <c r="D6" s="95"/>
      <c r="E6" s="95"/>
      <c r="F6" s="44">
        <f>SUM(F4:F5)</f>
        <v>0</v>
      </c>
      <c r="G6" s="53">
        <f>SUM(G4:G5)</f>
        <v>0</v>
      </c>
      <c r="H6" s="15"/>
      <c r="I6" s="15"/>
      <c r="J6" s="15"/>
      <c r="K6" s="15"/>
    </row>
    <row r="7" spans="1:11" ht="18.75" customHeight="1">
      <c r="A7" s="66" t="s">
        <v>73</v>
      </c>
      <c r="B7" s="87" t="s">
        <v>211</v>
      </c>
      <c r="C7" s="87"/>
      <c r="D7" s="87"/>
      <c r="E7" s="87"/>
      <c r="F7" s="101"/>
      <c r="G7" s="102"/>
      <c r="H7" s="15"/>
      <c r="I7" s="15"/>
      <c r="J7" s="15"/>
      <c r="K7" s="15"/>
    </row>
    <row r="8" spans="1:11" ht="18.75" customHeight="1">
      <c r="A8" s="49" t="s">
        <v>95</v>
      </c>
      <c r="B8" s="11" t="s">
        <v>209</v>
      </c>
      <c r="C8" s="11" t="s">
        <v>40</v>
      </c>
      <c r="D8" s="12">
        <v>1</v>
      </c>
      <c r="E8" s="13"/>
      <c r="F8" s="14">
        <f>ROUND((D8*E8),2)</f>
        <v>0</v>
      </c>
      <c r="G8" s="50">
        <f>ROUND((F8*(1.23)),2)</f>
        <v>0</v>
      </c>
      <c r="H8" s="15"/>
      <c r="I8" s="15"/>
      <c r="J8" s="15"/>
      <c r="K8" s="15"/>
    </row>
    <row r="9" spans="1:11" ht="18.75" customHeight="1">
      <c r="A9" s="49" t="s">
        <v>74</v>
      </c>
      <c r="B9" s="11" t="s">
        <v>210</v>
      </c>
      <c r="C9" s="11" t="s">
        <v>40</v>
      </c>
      <c r="D9" s="12">
        <v>4</v>
      </c>
      <c r="E9" s="13"/>
      <c r="F9" s="14">
        <f t="shared" ref="F9" si="2">ROUND((D9*E9),2)</f>
        <v>0</v>
      </c>
      <c r="G9" s="50">
        <f t="shared" ref="G9" si="3">ROUND((F9*(1.23)),2)</f>
        <v>0</v>
      </c>
      <c r="H9" s="15"/>
      <c r="I9" s="15"/>
      <c r="J9" s="15"/>
      <c r="K9" s="15"/>
    </row>
    <row r="10" spans="1:11" ht="18.75" customHeight="1">
      <c r="A10" s="49" t="s">
        <v>75</v>
      </c>
      <c r="B10" s="11" t="s">
        <v>41</v>
      </c>
      <c r="C10" s="11" t="s">
        <v>40</v>
      </c>
      <c r="D10" s="12">
        <v>5</v>
      </c>
      <c r="E10" s="13"/>
      <c r="F10" s="14">
        <f t="shared" ref="F10:F13" si="4">ROUND((D10*E10),2)</f>
        <v>0</v>
      </c>
      <c r="G10" s="50">
        <f t="shared" ref="G10:G13" si="5">ROUND((F10*(1.23)),2)</f>
        <v>0</v>
      </c>
      <c r="H10" s="15"/>
      <c r="I10" s="15"/>
      <c r="J10" s="15"/>
      <c r="K10" s="15"/>
    </row>
    <row r="11" spans="1:11" ht="18.75" customHeight="1">
      <c r="A11" s="49" t="s">
        <v>76</v>
      </c>
      <c r="B11" s="11" t="s">
        <v>42</v>
      </c>
      <c r="C11" s="11" t="s">
        <v>43</v>
      </c>
      <c r="D11" s="12">
        <v>14</v>
      </c>
      <c r="E11" s="13"/>
      <c r="F11" s="14">
        <f t="shared" si="4"/>
        <v>0</v>
      </c>
      <c r="G11" s="50">
        <f t="shared" si="5"/>
        <v>0</v>
      </c>
      <c r="H11" s="15"/>
      <c r="I11" s="15"/>
      <c r="J11" s="15"/>
      <c r="K11" s="15"/>
    </row>
    <row r="12" spans="1:11" ht="18.75" customHeight="1">
      <c r="A12" s="49" t="s">
        <v>182</v>
      </c>
      <c r="B12" s="11" t="s">
        <v>44</v>
      </c>
      <c r="C12" s="11" t="s">
        <v>43</v>
      </c>
      <c r="D12" s="12">
        <v>129.5</v>
      </c>
      <c r="E12" s="13"/>
      <c r="F12" s="14">
        <f t="shared" si="4"/>
        <v>0</v>
      </c>
      <c r="G12" s="50">
        <f t="shared" si="5"/>
        <v>0</v>
      </c>
      <c r="H12" s="15"/>
      <c r="I12" s="15"/>
      <c r="J12" s="15"/>
      <c r="K12" s="15"/>
    </row>
    <row r="13" spans="1:11" ht="18.75" customHeight="1" thickBot="1">
      <c r="A13" s="51" t="s">
        <v>78</v>
      </c>
      <c r="B13" s="39" t="s">
        <v>45</v>
      </c>
      <c r="C13" s="39" t="s">
        <v>43</v>
      </c>
      <c r="D13" s="40">
        <v>129.5</v>
      </c>
      <c r="E13" s="41"/>
      <c r="F13" s="42">
        <f t="shared" si="4"/>
        <v>0</v>
      </c>
      <c r="G13" s="52">
        <f t="shared" si="5"/>
        <v>0</v>
      </c>
      <c r="H13" s="15"/>
      <c r="I13" s="15"/>
      <c r="J13" s="15"/>
      <c r="K13" s="15"/>
    </row>
    <row r="14" spans="1:11" ht="18.75" customHeight="1" thickTop="1">
      <c r="A14" s="94" t="s">
        <v>46</v>
      </c>
      <c r="B14" s="95"/>
      <c r="C14" s="95"/>
      <c r="D14" s="95"/>
      <c r="E14" s="95"/>
      <c r="F14" s="44">
        <f>SUM(F8:F13)</f>
        <v>0</v>
      </c>
      <c r="G14" s="53">
        <f>SUM(G8:G13)</f>
        <v>0</v>
      </c>
      <c r="H14" s="15"/>
      <c r="I14" s="15"/>
      <c r="J14" s="15"/>
      <c r="K14" s="15"/>
    </row>
    <row r="15" spans="1:11" ht="18.75" customHeight="1">
      <c r="A15" s="66" t="s">
        <v>79</v>
      </c>
      <c r="B15" s="87" t="s">
        <v>94</v>
      </c>
      <c r="C15" s="87"/>
      <c r="D15" s="87"/>
      <c r="E15" s="87"/>
      <c r="F15" s="101"/>
      <c r="G15" s="102"/>
      <c r="H15" s="15"/>
      <c r="I15" s="15"/>
      <c r="J15" s="15"/>
      <c r="K15" s="15"/>
    </row>
    <row r="16" spans="1:11" ht="18.75" customHeight="1">
      <c r="A16" s="49" t="s">
        <v>80</v>
      </c>
      <c r="B16" s="11" t="s">
        <v>47</v>
      </c>
      <c r="C16" s="11" t="s">
        <v>48</v>
      </c>
      <c r="D16" s="12">
        <v>1310</v>
      </c>
      <c r="E16" s="13"/>
      <c r="F16" s="14">
        <f t="shared" ref="F16:F18" si="6">ROUND((D16*E16),2)</f>
        <v>0</v>
      </c>
      <c r="G16" s="50">
        <f t="shared" ref="G16:G18" si="7">ROUND((F16*(1.23)),2)</f>
        <v>0</v>
      </c>
      <c r="H16" s="15"/>
      <c r="I16" s="15"/>
      <c r="J16" s="15"/>
      <c r="K16" s="15"/>
    </row>
    <row r="17" spans="1:11" ht="18.75" customHeight="1">
      <c r="A17" s="49" t="s">
        <v>81</v>
      </c>
      <c r="B17" s="11" t="s">
        <v>192</v>
      </c>
      <c r="C17" s="11" t="s">
        <v>97</v>
      </c>
      <c r="D17" s="12">
        <f>910*0.51</f>
        <v>464.1</v>
      </c>
      <c r="E17" s="13"/>
      <c r="F17" s="14">
        <f t="shared" si="6"/>
        <v>0</v>
      </c>
      <c r="G17" s="50">
        <f t="shared" si="7"/>
        <v>0</v>
      </c>
      <c r="H17" s="15"/>
      <c r="I17" s="15"/>
      <c r="J17" s="15"/>
      <c r="K17" s="15"/>
    </row>
    <row r="18" spans="1:11" ht="18.75" customHeight="1">
      <c r="A18" s="49" t="s">
        <v>82</v>
      </c>
      <c r="B18" s="11" t="s">
        <v>194</v>
      </c>
      <c r="C18" s="11" t="s">
        <v>43</v>
      </c>
      <c r="D18" s="12">
        <v>330</v>
      </c>
      <c r="E18" s="13"/>
      <c r="F18" s="14">
        <f t="shared" si="6"/>
        <v>0</v>
      </c>
      <c r="G18" s="50">
        <f t="shared" si="7"/>
        <v>0</v>
      </c>
      <c r="H18" s="15"/>
      <c r="I18" s="15"/>
      <c r="J18" s="15"/>
      <c r="K18" s="15"/>
    </row>
    <row r="19" spans="1:11" ht="18.75" customHeight="1">
      <c r="A19" s="49" t="s">
        <v>83</v>
      </c>
      <c r="B19" s="11" t="s">
        <v>219</v>
      </c>
      <c r="C19" s="11" t="s">
        <v>48</v>
      </c>
      <c r="D19" s="12">
        <v>890</v>
      </c>
      <c r="E19" s="13"/>
      <c r="F19" s="14">
        <f>ROUND((D19*E19),2)</f>
        <v>0</v>
      </c>
      <c r="G19" s="50">
        <f>ROUND((F19*(1.23)),2)</f>
        <v>0</v>
      </c>
      <c r="H19" s="15"/>
      <c r="I19" s="15"/>
      <c r="J19" s="15"/>
      <c r="K19" s="15"/>
    </row>
    <row r="20" spans="1:11" ht="18.75" customHeight="1">
      <c r="A20" s="49" t="s">
        <v>84</v>
      </c>
      <c r="B20" s="38" t="s">
        <v>220</v>
      </c>
      <c r="C20" s="11" t="s">
        <v>48</v>
      </c>
      <c r="D20" s="12">
        <v>890</v>
      </c>
      <c r="E20" s="13"/>
      <c r="F20" s="14">
        <f t="shared" ref="F20:F22" si="8">ROUND((D20*E20),2)</f>
        <v>0</v>
      </c>
      <c r="G20" s="50">
        <f t="shared" ref="G20:G22" si="9">ROUND((F20*(1.23)),2)</f>
        <v>0</v>
      </c>
      <c r="H20" s="15"/>
      <c r="I20" s="15"/>
      <c r="J20" s="15"/>
      <c r="K20" s="15"/>
    </row>
    <row r="21" spans="1:11" ht="18.75" customHeight="1">
      <c r="A21" s="49" t="s">
        <v>85</v>
      </c>
      <c r="B21" s="38" t="s">
        <v>196</v>
      </c>
      <c r="C21" s="11" t="s">
        <v>48</v>
      </c>
      <c r="D21" s="12">
        <v>890</v>
      </c>
      <c r="E21" s="13"/>
      <c r="F21" s="14">
        <f t="shared" si="8"/>
        <v>0</v>
      </c>
      <c r="G21" s="50">
        <f t="shared" si="9"/>
        <v>0</v>
      </c>
      <c r="H21" s="15"/>
      <c r="I21" s="15"/>
      <c r="J21" s="15"/>
      <c r="K21" s="15"/>
    </row>
    <row r="22" spans="1:11" ht="18.75" customHeight="1">
      <c r="A22" s="49" t="s">
        <v>86</v>
      </c>
      <c r="B22" s="38" t="s">
        <v>213</v>
      </c>
      <c r="C22" s="11" t="s">
        <v>48</v>
      </c>
      <c r="D22" s="12">
        <v>890</v>
      </c>
      <c r="E22" s="13"/>
      <c r="F22" s="14">
        <f t="shared" si="8"/>
        <v>0</v>
      </c>
      <c r="G22" s="50">
        <f t="shared" si="9"/>
        <v>0</v>
      </c>
      <c r="H22" s="15"/>
      <c r="I22" s="15"/>
      <c r="J22" s="15"/>
      <c r="K22" s="15"/>
    </row>
    <row r="23" spans="1:11" ht="18.75" customHeight="1">
      <c r="A23" s="49" t="s">
        <v>87</v>
      </c>
      <c r="B23" s="11" t="s">
        <v>224</v>
      </c>
      <c r="C23" s="11" t="s">
        <v>43</v>
      </c>
      <c r="D23" s="12">
        <v>20</v>
      </c>
      <c r="E23" s="13"/>
      <c r="F23" s="14">
        <f t="shared" ref="F23" si="10">ROUND((D23*E23),2)</f>
        <v>0</v>
      </c>
      <c r="G23" s="50">
        <f t="shared" ref="G23" si="11">ROUND((F23*(1.23)),2)</f>
        <v>0</v>
      </c>
      <c r="H23" s="15"/>
      <c r="I23" s="15"/>
      <c r="J23" s="15"/>
      <c r="K23" s="15"/>
    </row>
    <row r="24" spans="1:11" ht="18.75" customHeight="1">
      <c r="A24" s="49" t="s">
        <v>88</v>
      </c>
      <c r="B24" s="38" t="s">
        <v>218</v>
      </c>
      <c r="C24" s="11" t="s">
        <v>48</v>
      </c>
      <c r="D24" s="12">
        <v>20</v>
      </c>
      <c r="E24" s="13"/>
      <c r="F24" s="14">
        <f>ROUND((D24*E24),2)</f>
        <v>0</v>
      </c>
      <c r="G24" s="50">
        <f>ROUND((F24*(1.23)),2)</f>
        <v>0</v>
      </c>
      <c r="H24" s="15"/>
      <c r="I24" s="15"/>
      <c r="J24" s="15"/>
      <c r="K24" s="15"/>
    </row>
    <row r="25" spans="1:11" ht="18.75" customHeight="1">
      <c r="A25" s="49" t="s">
        <v>205</v>
      </c>
      <c r="B25" s="38" t="s">
        <v>221</v>
      </c>
      <c r="C25" s="11" t="s">
        <v>48</v>
      </c>
      <c r="D25" s="12">
        <v>20</v>
      </c>
      <c r="E25" s="13"/>
      <c r="F25" s="14">
        <f t="shared" ref="F25:F28" si="12">ROUND((D25*E25),2)</f>
        <v>0</v>
      </c>
      <c r="G25" s="50">
        <f t="shared" ref="G25:G28" si="13">ROUND((F25*(1.23)),2)</f>
        <v>0</v>
      </c>
      <c r="H25" s="15"/>
      <c r="I25" s="15"/>
      <c r="J25" s="15"/>
      <c r="K25" s="15"/>
    </row>
    <row r="26" spans="1:11" ht="18.75" customHeight="1">
      <c r="A26" s="49" t="s">
        <v>206</v>
      </c>
      <c r="B26" s="11" t="s">
        <v>215</v>
      </c>
      <c r="C26" s="11" t="s">
        <v>48</v>
      </c>
      <c r="D26" s="12">
        <v>20</v>
      </c>
      <c r="E26" s="13"/>
      <c r="F26" s="14">
        <f t="shared" si="12"/>
        <v>0</v>
      </c>
      <c r="G26" s="50">
        <f t="shared" si="13"/>
        <v>0</v>
      </c>
      <c r="H26" s="15"/>
      <c r="I26" s="15"/>
      <c r="J26" s="15"/>
      <c r="K26" s="15"/>
    </row>
    <row r="27" spans="1:11" ht="18.75" customHeight="1">
      <c r="A27" s="49" t="s">
        <v>207</v>
      </c>
      <c r="B27" s="38" t="s">
        <v>214</v>
      </c>
      <c r="C27" s="11" t="s">
        <v>48</v>
      </c>
      <c r="D27" s="12">
        <v>20</v>
      </c>
      <c r="E27" s="13"/>
      <c r="F27" s="14">
        <f t="shared" si="12"/>
        <v>0</v>
      </c>
      <c r="G27" s="50">
        <f t="shared" si="13"/>
        <v>0</v>
      </c>
      <c r="H27" s="15"/>
      <c r="I27" s="15"/>
      <c r="J27" s="15"/>
      <c r="K27" s="15"/>
    </row>
    <row r="28" spans="1:11" ht="18.75" customHeight="1" thickBot="1">
      <c r="A28" s="49" t="s">
        <v>208</v>
      </c>
      <c r="B28" s="43" t="s">
        <v>203</v>
      </c>
      <c r="C28" s="39" t="s">
        <v>48</v>
      </c>
      <c r="D28" s="40">
        <v>400</v>
      </c>
      <c r="E28" s="41"/>
      <c r="F28" s="42">
        <f t="shared" si="12"/>
        <v>0</v>
      </c>
      <c r="G28" s="52">
        <f t="shared" si="13"/>
        <v>0</v>
      </c>
      <c r="H28" s="15"/>
      <c r="I28" s="15"/>
      <c r="J28" s="15"/>
      <c r="K28" s="15"/>
    </row>
    <row r="29" spans="1:11" ht="18.75" customHeight="1" thickTop="1">
      <c r="A29" s="94" t="s">
        <v>191</v>
      </c>
      <c r="B29" s="95"/>
      <c r="C29" s="95"/>
      <c r="D29" s="95"/>
      <c r="E29" s="95"/>
      <c r="F29" s="44">
        <f>SUM(F16:F28)</f>
        <v>0</v>
      </c>
      <c r="G29" s="53">
        <f>SUM(G16:G28)</f>
        <v>0</v>
      </c>
    </row>
    <row r="30" spans="1:11" ht="18.75" customHeight="1">
      <c r="A30" s="66" t="s">
        <v>89</v>
      </c>
      <c r="B30" s="87" t="s">
        <v>49</v>
      </c>
      <c r="C30" s="87"/>
      <c r="D30" s="87"/>
      <c r="E30" s="87"/>
      <c r="F30" s="101"/>
      <c r="G30" s="102"/>
    </row>
    <row r="31" spans="1:11" ht="18.75" customHeight="1">
      <c r="A31" s="49" t="s">
        <v>90</v>
      </c>
      <c r="B31" s="11" t="s">
        <v>204</v>
      </c>
      <c r="C31" s="11" t="s">
        <v>40</v>
      </c>
      <c r="D31" s="12">
        <v>1</v>
      </c>
      <c r="E31" s="13"/>
      <c r="F31" s="14">
        <f>ROUND((D31*E31),2)</f>
        <v>0</v>
      </c>
      <c r="G31" s="50">
        <f>ROUND((F31*(1.23)),2)</f>
        <v>0</v>
      </c>
    </row>
    <row r="32" spans="1:11" ht="18.75" customHeight="1">
      <c r="A32" s="49" t="s">
        <v>91</v>
      </c>
      <c r="B32" s="11" t="s">
        <v>56</v>
      </c>
      <c r="C32" s="11" t="s">
        <v>40</v>
      </c>
      <c r="D32" s="12">
        <v>1</v>
      </c>
      <c r="E32" s="13"/>
      <c r="F32" s="14">
        <f t="shared" ref="F32:F33" si="14">ROUND((D32*E32),2)</f>
        <v>0</v>
      </c>
      <c r="G32" s="50">
        <f t="shared" ref="G32:G33" si="15">ROUND((F32*(1.23)),2)</f>
        <v>0</v>
      </c>
    </row>
    <row r="33" spans="1:7" ht="18.75" customHeight="1">
      <c r="A33" s="49" t="s">
        <v>92</v>
      </c>
      <c r="B33" s="11" t="s">
        <v>50</v>
      </c>
      <c r="C33" s="11" t="s">
        <v>51</v>
      </c>
      <c r="D33" s="12">
        <v>4</v>
      </c>
      <c r="E33" s="13"/>
      <c r="F33" s="14">
        <f t="shared" si="14"/>
        <v>0</v>
      </c>
      <c r="G33" s="50">
        <f t="shared" si="15"/>
        <v>0</v>
      </c>
    </row>
    <row r="34" spans="1:7" ht="18.75" customHeight="1" thickBot="1">
      <c r="A34" s="51" t="s">
        <v>93</v>
      </c>
      <c r="B34" s="39" t="s">
        <v>52</v>
      </c>
      <c r="C34" s="39" t="s">
        <v>53</v>
      </c>
      <c r="D34" s="40">
        <v>1</v>
      </c>
      <c r="E34" s="41"/>
      <c r="F34" s="42">
        <f t="shared" ref="F34" si="16">ROUND((D34*E34),2)</f>
        <v>0</v>
      </c>
      <c r="G34" s="52">
        <f t="shared" ref="G34" si="17">ROUND((F34*(1.23)),2)</f>
        <v>0</v>
      </c>
    </row>
    <row r="35" spans="1:7" ht="18.75" customHeight="1" thickTop="1" thickBot="1">
      <c r="A35" s="103" t="s">
        <v>54</v>
      </c>
      <c r="B35" s="104"/>
      <c r="C35" s="104"/>
      <c r="D35" s="104"/>
      <c r="E35" s="104"/>
      <c r="F35" s="54">
        <f>SUM(F31:F34)</f>
        <v>0</v>
      </c>
      <c r="G35" s="55">
        <f>SUM(G31:G34)</f>
        <v>0</v>
      </c>
    </row>
    <row r="36" spans="1:7" ht="22.5" customHeight="1" thickBot="1">
      <c r="A36" s="84" t="s">
        <v>55</v>
      </c>
      <c r="B36" s="85"/>
      <c r="C36" s="85"/>
      <c r="D36" s="85"/>
      <c r="E36" s="86"/>
      <c r="F36" s="45">
        <f>SUM(F6,F29,F35,F14)</f>
        <v>0</v>
      </c>
      <c r="G36" s="46">
        <f>SUM(G6,G29,G35,G14)</f>
        <v>0</v>
      </c>
    </row>
    <row r="37" spans="1:7">
      <c r="E37" s="15"/>
    </row>
  </sheetData>
  <protectedRanges>
    <protectedRange sqref="E3:E6 E15:E35" name="Zakres1"/>
    <protectedRange sqref="E7:E13" name="Zakres1_1"/>
    <protectedRange sqref="E14" name="Zakres1_2"/>
  </protectedRanges>
  <dataConsolidate/>
  <mergeCells count="10">
    <mergeCell ref="B7:G7"/>
    <mergeCell ref="B3:G3"/>
    <mergeCell ref="A14:E14"/>
    <mergeCell ref="A1:G1"/>
    <mergeCell ref="A6:E6"/>
    <mergeCell ref="B15:G15"/>
    <mergeCell ref="A29:E29"/>
    <mergeCell ref="B30:G30"/>
    <mergeCell ref="A35:E35"/>
    <mergeCell ref="A36:E36"/>
  </mergeCells>
  <phoneticPr fontId="23" type="noConversion"/>
  <printOptions horizontalCentered="1"/>
  <pageMargins left="0.23622047244094491" right="0.23622047244094491" top="0.74803149606299213" bottom="0.35433070866141736" header="0.51181102362204722" footer="0.11811023622047245"/>
  <pageSetup paperSize="9" scale="68" orientation="landscape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topLeftCell="A37" zoomScale="70" zoomScaleNormal="70" zoomScaleSheetLayoutView="85" zoomScalePageLayoutView="80" workbookViewId="0">
      <selection activeCell="A4" sqref="A4:G4"/>
    </sheetView>
  </sheetViews>
  <sheetFormatPr defaultColWidth="10" defaultRowHeight="44.1" customHeight="1"/>
  <cols>
    <col min="1" max="8" width="16.28515625" style="29" customWidth="1"/>
    <col min="9" max="256" width="10" style="29"/>
    <col min="257" max="264" width="16.28515625" style="29" customWidth="1"/>
    <col min="265" max="512" width="10" style="29"/>
    <col min="513" max="520" width="16.28515625" style="29" customWidth="1"/>
    <col min="521" max="768" width="10" style="29"/>
    <col min="769" max="776" width="16.28515625" style="29" customWidth="1"/>
    <col min="777" max="1024" width="10" style="29"/>
    <col min="1025" max="1032" width="16.28515625" style="29" customWidth="1"/>
    <col min="1033" max="1280" width="10" style="29"/>
    <col min="1281" max="1288" width="16.28515625" style="29" customWidth="1"/>
    <col min="1289" max="1536" width="10" style="29"/>
    <col min="1537" max="1544" width="16.28515625" style="29" customWidth="1"/>
    <col min="1545" max="1792" width="10" style="29"/>
    <col min="1793" max="1800" width="16.28515625" style="29" customWidth="1"/>
    <col min="1801" max="2048" width="10" style="29"/>
    <col min="2049" max="2056" width="16.28515625" style="29" customWidth="1"/>
    <col min="2057" max="2304" width="10" style="29"/>
    <col min="2305" max="2312" width="16.28515625" style="29" customWidth="1"/>
    <col min="2313" max="2560" width="10" style="29"/>
    <col min="2561" max="2568" width="16.28515625" style="29" customWidth="1"/>
    <col min="2569" max="2816" width="10" style="29"/>
    <col min="2817" max="2824" width="16.28515625" style="29" customWidth="1"/>
    <col min="2825" max="3072" width="10" style="29"/>
    <col min="3073" max="3080" width="16.28515625" style="29" customWidth="1"/>
    <col min="3081" max="3328" width="10" style="29"/>
    <col min="3329" max="3336" width="16.28515625" style="29" customWidth="1"/>
    <col min="3337" max="3584" width="10" style="29"/>
    <col min="3585" max="3592" width="16.28515625" style="29" customWidth="1"/>
    <col min="3593" max="3840" width="10" style="29"/>
    <col min="3841" max="3848" width="16.28515625" style="29" customWidth="1"/>
    <col min="3849" max="4096" width="10" style="29"/>
    <col min="4097" max="4104" width="16.28515625" style="29" customWidth="1"/>
    <col min="4105" max="4352" width="10" style="29"/>
    <col min="4353" max="4360" width="16.28515625" style="29" customWidth="1"/>
    <col min="4361" max="4608" width="10" style="29"/>
    <col min="4609" max="4616" width="16.28515625" style="29" customWidth="1"/>
    <col min="4617" max="4864" width="10" style="29"/>
    <col min="4865" max="4872" width="16.28515625" style="29" customWidth="1"/>
    <col min="4873" max="5120" width="10" style="29"/>
    <col min="5121" max="5128" width="16.28515625" style="29" customWidth="1"/>
    <col min="5129" max="5376" width="10" style="29"/>
    <col min="5377" max="5384" width="16.28515625" style="29" customWidth="1"/>
    <col min="5385" max="5632" width="10" style="29"/>
    <col min="5633" max="5640" width="16.28515625" style="29" customWidth="1"/>
    <col min="5641" max="5888" width="10" style="29"/>
    <col min="5889" max="5896" width="16.28515625" style="29" customWidth="1"/>
    <col min="5897" max="6144" width="10" style="29"/>
    <col min="6145" max="6152" width="16.28515625" style="29" customWidth="1"/>
    <col min="6153" max="6400" width="10" style="29"/>
    <col min="6401" max="6408" width="16.28515625" style="29" customWidth="1"/>
    <col min="6409" max="6656" width="10" style="29"/>
    <col min="6657" max="6664" width="16.28515625" style="29" customWidth="1"/>
    <col min="6665" max="6912" width="10" style="29"/>
    <col min="6913" max="6920" width="16.28515625" style="29" customWidth="1"/>
    <col min="6921" max="7168" width="10" style="29"/>
    <col min="7169" max="7176" width="16.28515625" style="29" customWidth="1"/>
    <col min="7177" max="7424" width="10" style="29"/>
    <col min="7425" max="7432" width="16.28515625" style="29" customWidth="1"/>
    <col min="7433" max="7680" width="10" style="29"/>
    <col min="7681" max="7688" width="16.28515625" style="29" customWidth="1"/>
    <col min="7689" max="7936" width="10" style="29"/>
    <col min="7937" max="7944" width="16.28515625" style="29" customWidth="1"/>
    <col min="7945" max="8192" width="10" style="29"/>
    <col min="8193" max="8200" width="16.28515625" style="29" customWidth="1"/>
    <col min="8201" max="8448" width="10" style="29"/>
    <col min="8449" max="8456" width="16.28515625" style="29" customWidth="1"/>
    <col min="8457" max="8704" width="10" style="29"/>
    <col min="8705" max="8712" width="16.28515625" style="29" customWidth="1"/>
    <col min="8713" max="8960" width="10" style="29"/>
    <col min="8961" max="8968" width="16.28515625" style="29" customWidth="1"/>
    <col min="8969" max="9216" width="10" style="29"/>
    <col min="9217" max="9224" width="16.28515625" style="29" customWidth="1"/>
    <col min="9225" max="9472" width="10" style="29"/>
    <col min="9473" max="9480" width="16.28515625" style="29" customWidth="1"/>
    <col min="9481" max="9728" width="10" style="29"/>
    <col min="9729" max="9736" width="16.28515625" style="29" customWidth="1"/>
    <col min="9737" max="9984" width="10" style="29"/>
    <col min="9985" max="9992" width="16.28515625" style="29" customWidth="1"/>
    <col min="9993" max="10240" width="10" style="29"/>
    <col min="10241" max="10248" width="16.28515625" style="29" customWidth="1"/>
    <col min="10249" max="10496" width="10" style="29"/>
    <col min="10497" max="10504" width="16.28515625" style="29" customWidth="1"/>
    <col min="10505" max="10752" width="10" style="29"/>
    <col min="10753" max="10760" width="16.28515625" style="29" customWidth="1"/>
    <col min="10761" max="11008" width="10" style="29"/>
    <col min="11009" max="11016" width="16.28515625" style="29" customWidth="1"/>
    <col min="11017" max="11264" width="10" style="29"/>
    <col min="11265" max="11272" width="16.28515625" style="29" customWidth="1"/>
    <col min="11273" max="11520" width="10" style="29"/>
    <col min="11521" max="11528" width="16.28515625" style="29" customWidth="1"/>
    <col min="11529" max="11776" width="10" style="29"/>
    <col min="11777" max="11784" width="16.28515625" style="29" customWidth="1"/>
    <col min="11785" max="12032" width="10" style="29"/>
    <col min="12033" max="12040" width="16.28515625" style="29" customWidth="1"/>
    <col min="12041" max="12288" width="10" style="29"/>
    <col min="12289" max="12296" width="16.28515625" style="29" customWidth="1"/>
    <col min="12297" max="12544" width="10" style="29"/>
    <col min="12545" max="12552" width="16.28515625" style="29" customWidth="1"/>
    <col min="12553" max="12800" width="10" style="29"/>
    <col min="12801" max="12808" width="16.28515625" style="29" customWidth="1"/>
    <col min="12809" max="13056" width="10" style="29"/>
    <col min="13057" max="13064" width="16.28515625" style="29" customWidth="1"/>
    <col min="13065" max="13312" width="10" style="29"/>
    <col min="13313" max="13320" width="16.28515625" style="29" customWidth="1"/>
    <col min="13321" max="13568" width="10" style="29"/>
    <col min="13569" max="13576" width="16.28515625" style="29" customWidth="1"/>
    <col min="13577" max="13824" width="10" style="29"/>
    <col min="13825" max="13832" width="16.28515625" style="29" customWidth="1"/>
    <col min="13833" max="14080" width="10" style="29"/>
    <col min="14081" max="14088" width="16.28515625" style="29" customWidth="1"/>
    <col min="14089" max="14336" width="10" style="29"/>
    <col min="14337" max="14344" width="16.28515625" style="29" customWidth="1"/>
    <col min="14345" max="14592" width="10" style="29"/>
    <col min="14593" max="14600" width="16.28515625" style="29" customWidth="1"/>
    <col min="14601" max="14848" width="10" style="29"/>
    <col min="14849" max="14856" width="16.28515625" style="29" customWidth="1"/>
    <col min="14857" max="15104" width="10" style="29"/>
    <col min="15105" max="15112" width="16.28515625" style="29" customWidth="1"/>
    <col min="15113" max="15360" width="10" style="29"/>
    <col min="15361" max="15368" width="16.28515625" style="29" customWidth="1"/>
    <col min="15369" max="15616" width="10" style="29"/>
    <col min="15617" max="15624" width="16.28515625" style="29" customWidth="1"/>
    <col min="15625" max="15872" width="10" style="29"/>
    <col min="15873" max="15880" width="16.28515625" style="29" customWidth="1"/>
    <col min="15881" max="16128" width="10" style="29"/>
    <col min="16129" max="16136" width="16.28515625" style="29" customWidth="1"/>
    <col min="16137" max="16384" width="10" style="29"/>
  </cols>
  <sheetData>
    <row r="1" spans="1:42" ht="44.1" customHeight="1">
      <c r="A1" s="26" t="s">
        <v>100</v>
      </c>
      <c r="B1" s="112"/>
      <c r="C1" s="112"/>
      <c r="D1" s="112"/>
      <c r="E1" s="112"/>
      <c r="F1" s="27"/>
      <c r="G1" s="2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ht="63.75" customHeight="1">
      <c r="A2" s="113" t="s">
        <v>181</v>
      </c>
      <c r="B2" s="113"/>
      <c r="C2" s="113"/>
      <c r="D2" s="113"/>
      <c r="E2" s="113"/>
      <c r="F2" s="113"/>
      <c r="G2" s="113"/>
      <c r="H2" s="113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24" customHeight="1">
      <c r="A3" s="30"/>
      <c r="B3" s="30"/>
      <c r="C3" s="30"/>
      <c r="D3" s="30"/>
      <c r="E3" s="30"/>
      <c r="F3" s="30"/>
      <c r="G3" s="30"/>
      <c r="H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15.75">
      <c r="A4" s="106" t="s">
        <v>101</v>
      </c>
      <c r="B4" s="106"/>
      <c r="C4" s="106"/>
      <c r="D4" s="106"/>
      <c r="E4" s="106"/>
      <c r="F4" s="106"/>
      <c r="G4" s="10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ht="44.1" customHeight="1">
      <c r="A5" s="107" t="s">
        <v>102</v>
      </c>
      <c r="B5" s="107"/>
      <c r="C5" s="107"/>
      <c r="D5" s="107"/>
      <c r="E5" s="107"/>
      <c r="F5" s="107"/>
      <c r="G5" s="107"/>
      <c r="H5" s="10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29.25" customHeight="1">
      <c r="A6" s="107" t="s">
        <v>103</v>
      </c>
      <c r="B6" s="107"/>
      <c r="C6" s="107"/>
      <c r="D6" s="107"/>
      <c r="E6" s="107"/>
      <c r="F6" s="107"/>
      <c r="G6" s="107"/>
      <c r="H6" s="10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2" ht="57" customHeight="1">
      <c r="A7" s="107" t="s">
        <v>104</v>
      </c>
      <c r="B7" s="107"/>
      <c r="C7" s="107"/>
      <c r="D7" s="107"/>
      <c r="E7" s="107"/>
      <c r="F7" s="107"/>
      <c r="G7" s="107"/>
      <c r="H7" s="10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42" customHeight="1">
      <c r="A8" s="107" t="s">
        <v>105</v>
      </c>
      <c r="B8" s="107"/>
      <c r="C8" s="107"/>
      <c r="D8" s="107"/>
      <c r="E8" s="107"/>
      <c r="F8" s="107"/>
      <c r="G8" s="107"/>
      <c r="H8" s="10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30" customHeight="1">
      <c r="A9" s="105" t="s">
        <v>106</v>
      </c>
      <c r="B9" s="105"/>
      <c r="C9" s="105"/>
      <c r="D9" s="105"/>
      <c r="E9" s="105"/>
      <c r="F9" s="105"/>
      <c r="G9" s="105"/>
      <c r="H9" s="10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29.25" customHeight="1">
      <c r="A10" s="105" t="s">
        <v>107</v>
      </c>
      <c r="B10" s="105"/>
      <c r="C10" s="105"/>
      <c r="D10" s="105"/>
      <c r="E10" s="105"/>
      <c r="F10" s="105"/>
      <c r="G10" s="105"/>
      <c r="H10" s="10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27" customHeight="1">
      <c r="A11" s="105" t="s">
        <v>108</v>
      </c>
      <c r="B11" s="105"/>
      <c r="C11" s="105"/>
      <c r="D11" s="105"/>
      <c r="E11" s="105"/>
      <c r="F11" s="105"/>
      <c r="G11" s="105"/>
      <c r="H11" s="10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42" customHeight="1">
      <c r="A12" s="105" t="s">
        <v>109</v>
      </c>
      <c r="B12" s="105"/>
      <c r="C12" s="105"/>
      <c r="D12" s="105"/>
      <c r="E12" s="105"/>
      <c r="F12" s="105"/>
      <c r="G12" s="105"/>
      <c r="H12" s="10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28.5" customHeight="1">
      <c r="A13" s="105" t="s">
        <v>110</v>
      </c>
      <c r="B13" s="105"/>
      <c r="C13" s="105"/>
      <c r="D13" s="105"/>
      <c r="E13" s="105"/>
      <c r="F13" s="105"/>
      <c r="G13" s="105"/>
      <c r="H13" s="10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4.25">
      <c r="A14" s="105" t="s">
        <v>111</v>
      </c>
      <c r="B14" s="105"/>
      <c r="C14" s="105"/>
      <c r="D14" s="105"/>
      <c r="E14" s="105"/>
      <c r="F14" s="105"/>
      <c r="G14" s="105"/>
      <c r="H14" s="105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5">
      <c r="A15" s="32"/>
      <c r="B15" s="33"/>
      <c r="C15" s="33"/>
      <c r="D15" s="33"/>
      <c r="E15" s="33"/>
      <c r="F15" s="33"/>
      <c r="G15" s="33"/>
      <c r="H15" s="3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5.75">
      <c r="A16" s="31" t="s">
        <v>112</v>
      </c>
      <c r="B16" s="31"/>
      <c r="C16" s="31"/>
      <c r="D16" s="31"/>
      <c r="E16" s="31"/>
      <c r="F16" s="31"/>
      <c r="G16" s="31"/>
      <c r="H16" s="34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59.25" customHeight="1">
      <c r="A17" s="107" t="s">
        <v>113</v>
      </c>
      <c r="B17" s="107"/>
      <c r="C17" s="107"/>
      <c r="D17" s="107"/>
      <c r="E17" s="107"/>
      <c r="F17" s="107"/>
      <c r="G17" s="107"/>
      <c r="H17" s="10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28.5" customHeight="1">
      <c r="A18" s="107" t="s">
        <v>114</v>
      </c>
      <c r="B18" s="107"/>
      <c r="C18" s="107"/>
      <c r="D18" s="107"/>
      <c r="E18" s="107"/>
      <c r="F18" s="107"/>
      <c r="G18" s="107"/>
      <c r="H18" s="10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5" customHeight="1">
      <c r="A19" s="32"/>
      <c r="B19" s="35"/>
      <c r="C19" s="35"/>
      <c r="D19" s="35"/>
      <c r="E19" s="35"/>
      <c r="F19" s="35"/>
      <c r="G19" s="3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5.75">
      <c r="A20" s="106" t="s">
        <v>115</v>
      </c>
      <c r="B20" s="106"/>
      <c r="C20" s="106"/>
      <c r="D20" s="106"/>
      <c r="E20" s="106"/>
      <c r="F20" s="106"/>
      <c r="G20" s="106"/>
      <c r="H20" s="10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27.75" customHeight="1">
      <c r="A21" s="107" t="s">
        <v>116</v>
      </c>
      <c r="B21" s="107"/>
      <c r="C21" s="107"/>
      <c r="D21" s="107"/>
      <c r="E21" s="107"/>
      <c r="F21" s="107"/>
      <c r="G21" s="107"/>
      <c r="H21" s="10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52.5" customHeight="1">
      <c r="A22" s="107" t="s">
        <v>117</v>
      </c>
      <c r="B22" s="107"/>
      <c r="C22" s="107"/>
      <c r="D22" s="107"/>
      <c r="E22" s="107"/>
      <c r="F22" s="107"/>
      <c r="G22" s="107"/>
      <c r="H22" s="10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4.25" customHeight="1">
      <c r="A23" s="107" t="s">
        <v>118</v>
      </c>
      <c r="B23" s="107"/>
      <c r="C23" s="107"/>
      <c r="D23" s="107"/>
      <c r="E23" s="107"/>
      <c r="F23" s="107"/>
      <c r="G23" s="107"/>
      <c r="H23" s="10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27.75" customHeight="1">
      <c r="A24" s="105" t="s">
        <v>119</v>
      </c>
      <c r="B24" s="105"/>
      <c r="C24" s="105"/>
      <c r="D24" s="105"/>
      <c r="E24" s="105"/>
      <c r="F24" s="105"/>
      <c r="G24" s="105"/>
      <c r="H24" s="10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5" customHeight="1">
      <c r="A25" s="105" t="s">
        <v>120</v>
      </c>
      <c r="B25" s="105"/>
      <c r="C25" s="105"/>
      <c r="D25" s="105"/>
      <c r="E25" s="105"/>
      <c r="F25" s="105"/>
      <c r="G25" s="105"/>
      <c r="H25" s="10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27.75" customHeight="1">
      <c r="A26" s="105" t="s">
        <v>121</v>
      </c>
      <c r="B26" s="105"/>
      <c r="C26" s="105"/>
      <c r="D26" s="105"/>
      <c r="E26" s="105"/>
      <c r="F26" s="105"/>
      <c r="G26" s="105"/>
      <c r="H26" s="10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17.25" customHeight="1">
      <c r="A27" s="35"/>
      <c r="B27" s="35"/>
      <c r="C27" s="35"/>
      <c r="D27" s="35"/>
      <c r="E27" s="35"/>
      <c r="F27" s="35"/>
      <c r="G27" s="35"/>
      <c r="H27" s="3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15.75">
      <c r="A28" s="31" t="s">
        <v>122</v>
      </c>
      <c r="B28" s="36"/>
      <c r="C28" s="36"/>
      <c r="D28" s="36"/>
      <c r="E28" s="36"/>
      <c r="F28" s="36"/>
      <c r="G28" s="36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30.75" customHeight="1">
      <c r="A29" s="107" t="s">
        <v>123</v>
      </c>
      <c r="B29" s="107"/>
      <c r="C29" s="107"/>
      <c r="D29" s="107"/>
      <c r="E29" s="107"/>
      <c r="F29" s="107"/>
      <c r="G29" s="107"/>
      <c r="H29" s="10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71.45" customHeight="1">
      <c r="A30" s="107" t="s">
        <v>124</v>
      </c>
      <c r="B30" s="107"/>
      <c r="C30" s="107"/>
      <c r="D30" s="107"/>
      <c r="E30" s="107"/>
      <c r="F30" s="107"/>
      <c r="G30" s="107"/>
      <c r="H30" s="10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44.1" customHeight="1">
      <c r="A31" s="107" t="s">
        <v>125</v>
      </c>
      <c r="B31" s="107"/>
      <c r="C31" s="107"/>
      <c r="D31" s="107"/>
      <c r="E31" s="107"/>
      <c r="F31" s="107"/>
      <c r="G31" s="107"/>
      <c r="H31" s="10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9.5" customHeight="1">
      <c r="A32" s="107" t="s">
        <v>126</v>
      </c>
      <c r="B32" s="107"/>
      <c r="C32" s="107"/>
      <c r="D32" s="107"/>
      <c r="E32" s="107"/>
      <c r="F32" s="107"/>
      <c r="G32" s="107"/>
      <c r="H32" s="10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30" customHeight="1">
      <c r="A33" s="107" t="s">
        <v>127</v>
      </c>
      <c r="B33" s="107"/>
      <c r="C33" s="107"/>
      <c r="D33" s="107"/>
      <c r="E33" s="107"/>
      <c r="F33" s="107"/>
      <c r="G33" s="107"/>
      <c r="H33" s="10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44.1" customHeight="1">
      <c r="A34" s="107" t="s">
        <v>128</v>
      </c>
      <c r="B34" s="107"/>
      <c r="C34" s="107"/>
      <c r="D34" s="107"/>
      <c r="E34" s="107"/>
      <c r="F34" s="107"/>
      <c r="G34" s="107"/>
      <c r="H34" s="10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2.75" customHeight="1">
      <c r="A35" s="108"/>
      <c r="B35" s="108"/>
      <c r="C35" s="108"/>
      <c r="D35" s="108"/>
      <c r="E35" s="108"/>
      <c r="F35" s="108"/>
      <c r="G35" s="108"/>
      <c r="H35" s="10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26.25" customHeight="1">
      <c r="A36" s="105" t="s">
        <v>129</v>
      </c>
      <c r="B36" s="105"/>
      <c r="C36" s="105"/>
      <c r="D36" s="105"/>
      <c r="E36" s="105"/>
      <c r="F36" s="105"/>
      <c r="G36" s="105"/>
      <c r="H36" s="10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4.25">
      <c r="A37" s="105" t="s">
        <v>130</v>
      </c>
      <c r="B37" s="105"/>
      <c r="C37" s="105"/>
      <c r="D37" s="105"/>
      <c r="E37" s="105"/>
      <c r="F37" s="105"/>
      <c r="G37" s="105"/>
      <c r="H37" s="10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ht="14.25">
      <c r="A38" s="105" t="s">
        <v>131</v>
      </c>
      <c r="B38" s="105"/>
      <c r="C38" s="105"/>
      <c r="D38" s="105"/>
      <c r="E38" s="105"/>
      <c r="F38" s="105"/>
      <c r="G38" s="105"/>
      <c r="H38" s="10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4.25">
      <c r="A39" s="105" t="s">
        <v>132</v>
      </c>
      <c r="B39" s="105"/>
      <c r="C39" s="105"/>
      <c r="D39" s="105"/>
      <c r="E39" s="105"/>
      <c r="F39" s="105"/>
      <c r="G39" s="105"/>
      <c r="H39" s="10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4.25">
      <c r="A40" s="107" t="s">
        <v>133</v>
      </c>
      <c r="B40" s="107"/>
      <c r="C40" s="107"/>
      <c r="D40" s="107"/>
      <c r="E40" s="107"/>
      <c r="F40" s="107"/>
      <c r="G40" s="107"/>
      <c r="H40" s="10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8" customHeight="1">
      <c r="A41" s="107" t="s">
        <v>134</v>
      </c>
      <c r="B41" s="107"/>
      <c r="C41" s="107"/>
      <c r="D41" s="107"/>
      <c r="E41" s="107"/>
      <c r="F41" s="107"/>
      <c r="G41" s="107"/>
      <c r="H41" s="10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9.5" customHeight="1">
      <c r="A42" s="108"/>
      <c r="B42" s="108"/>
      <c r="C42" s="108"/>
      <c r="D42" s="108"/>
      <c r="E42" s="108"/>
      <c r="F42" s="108"/>
      <c r="G42" s="108"/>
      <c r="H42" s="10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ht="23.25" customHeight="1">
      <c r="A43" s="111" t="s">
        <v>135</v>
      </c>
      <c r="B43" s="111"/>
      <c r="C43" s="111"/>
      <c r="D43" s="111"/>
      <c r="E43" s="111"/>
      <c r="F43" s="111"/>
      <c r="G43" s="111"/>
      <c r="H43" s="111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28.5" customHeight="1">
      <c r="A44" s="105" t="s">
        <v>136</v>
      </c>
      <c r="B44" s="105"/>
      <c r="C44" s="105"/>
      <c r="D44" s="105"/>
      <c r="E44" s="105"/>
      <c r="F44" s="105"/>
      <c r="G44" s="105"/>
      <c r="H44" s="10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28.5" customHeight="1">
      <c r="A45" s="105" t="s">
        <v>137</v>
      </c>
      <c r="B45" s="105"/>
      <c r="C45" s="105"/>
      <c r="D45" s="105"/>
      <c r="E45" s="105"/>
      <c r="F45" s="105"/>
      <c r="G45" s="105"/>
      <c r="H45" s="10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1:42" ht="28.5" customHeight="1">
      <c r="A46" s="105" t="s">
        <v>138</v>
      </c>
      <c r="B46" s="105"/>
      <c r="C46" s="105"/>
      <c r="D46" s="105"/>
      <c r="E46" s="105"/>
      <c r="F46" s="105"/>
      <c r="G46" s="105"/>
      <c r="H46" s="10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27" customHeight="1">
      <c r="A47" s="105" t="s">
        <v>139</v>
      </c>
      <c r="B47" s="105"/>
      <c r="C47" s="105"/>
      <c r="D47" s="105"/>
      <c r="E47" s="105"/>
      <c r="F47" s="105"/>
      <c r="G47" s="105"/>
      <c r="H47" s="105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7.25" customHeight="1">
      <c r="A48" s="105" t="s">
        <v>140</v>
      </c>
      <c r="B48" s="105"/>
      <c r="C48" s="105"/>
      <c r="D48" s="105"/>
      <c r="E48" s="105"/>
      <c r="F48" s="105"/>
      <c r="G48" s="105"/>
      <c r="H48" s="105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8.75" customHeight="1">
      <c r="A49" s="105" t="s">
        <v>141</v>
      </c>
      <c r="B49" s="105"/>
      <c r="C49" s="105"/>
      <c r="D49" s="105"/>
      <c r="E49" s="105"/>
      <c r="F49" s="105"/>
      <c r="G49" s="105"/>
      <c r="H49" s="105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9.5" customHeight="1">
      <c r="A50" s="105" t="s">
        <v>142</v>
      </c>
      <c r="B50" s="105"/>
      <c r="C50" s="105"/>
      <c r="D50" s="105"/>
      <c r="E50" s="105"/>
      <c r="F50" s="105"/>
      <c r="G50" s="105"/>
      <c r="H50" s="105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31.5" customHeight="1">
      <c r="A51" s="105" t="s">
        <v>143</v>
      </c>
      <c r="B51" s="105"/>
      <c r="C51" s="105"/>
      <c r="D51" s="105"/>
      <c r="E51" s="105"/>
      <c r="F51" s="105"/>
      <c r="G51" s="105"/>
      <c r="H51" s="10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7.25" customHeight="1">
      <c r="A52" s="105" t="s">
        <v>144</v>
      </c>
      <c r="B52" s="105"/>
      <c r="C52" s="105"/>
      <c r="D52" s="105"/>
      <c r="E52" s="105"/>
      <c r="F52" s="105"/>
      <c r="G52" s="105"/>
      <c r="H52" s="10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1:42" ht="19.5" customHeight="1">
      <c r="A53" s="110"/>
      <c r="B53" s="110"/>
      <c r="C53" s="110"/>
      <c r="D53" s="110"/>
      <c r="E53" s="110"/>
      <c r="F53" s="110"/>
      <c r="G53" s="110"/>
      <c r="H53" s="11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8" customHeight="1">
      <c r="A54" s="105" t="s">
        <v>145</v>
      </c>
      <c r="B54" s="105"/>
      <c r="C54" s="105"/>
      <c r="D54" s="105"/>
      <c r="E54" s="105"/>
      <c r="F54" s="105"/>
      <c r="G54" s="105"/>
      <c r="H54" s="10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ht="18.75" customHeight="1">
      <c r="A55" s="105" t="s">
        <v>146</v>
      </c>
      <c r="B55" s="105"/>
      <c r="C55" s="105"/>
      <c r="D55" s="105"/>
      <c r="E55" s="105"/>
      <c r="F55" s="105"/>
      <c r="G55" s="105"/>
      <c r="H55" s="105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29.25" customHeight="1">
      <c r="A56" s="105" t="s">
        <v>147</v>
      </c>
      <c r="B56" s="105"/>
      <c r="C56" s="105"/>
      <c r="D56" s="105"/>
      <c r="E56" s="105"/>
      <c r="F56" s="105"/>
      <c r="G56" s="105"/>
      <c r="H56" s="105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ht="17.25" customHeight="1">
      <c r="A57" s="105" t="s">
        <v>148</v>
      </c>
      <c r="B57" s="105"/>
      <c r="C57" s="105"/>
      <c r="D57" s="105"/>
      <c r="E57" s="105"/>
      <c r="F57" s="105"/>
      <c r="G57" s="105"/>
      <c r="H57" s="105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21.6" customHeight="1">
      <c r="A58" s="105" t="s">
        <v>149</v>
      </c>
      <c r="B58" s="105"/>
      <c r="C58" s="105"/>
      <c r="D58" s="105"/>
      <c r="E58" s="105"/>
      <c r="F58" s="105"/>
      <c r="G58" s="105"/>
      <c r="H58" s="105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ht="27.75" customHeight="1">
      <c r="A59" s="105" t="s">
        <v>150</v>
      </c>
      <c r="B59" s="105"/>
      <c r="C59" s="105"/>
      <c r="D59" s="105"/>
      <c r="E59" s="105"/>
      <c r="F59" s="105"/>
      <c r="G59" s="105"/>
      <c r="H59" s="105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29.45" customHeight="1">
      <c r="A60" s="105" t="s">
        <v>151</v>
      </c>
      <c r="B60" s="105"/>
      <c r="C60" s="105"/>
      <c r="D60" s="105"/>
      <c r="E60" s="105"/>
      <c r="F60" s="105"/>
      <c r="G60" s="105"/>
      <c r="H60" s="105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8" customHeight="1">
      <c r="A61" s="105" t="s">
        <v>152</v>
      </c>
      <c r="B61" s="105"/>
      <c r="C61" s="105"/>
      <c r="D61" s="105"/>
      <c r="E61" s="105"/>
      <c r="F61" s="105"/>
      <c r="G61" s="105"/>
      <c r="H61" s="105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8" customHeight="1">
      <c r="A62" s="105" t="s">
        <v>153</v>
      </c>
      <c r="B62" s="105"/>
      <c r="C62" s="105"/>
      <c r="D62" s="105"/>
      <c r="E62" s="105"/>
      <c r="F62" s="105"/>
      <c r="G62" s="105"/>
      <c r="H62" s="105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1:42" ht="17.25" customHeight="1">
      <c r="A63" s="105" t="s">
        <v>154</v>
      </c>
      <c r="B63" s="105"/>
      <c r="C63" s="105"/>
      <c r="D63" s="105"/>
      <c r="E63" s="105"/>
      <c r="F63" s="105"/>
      <c r="G63" s="105"/>
      <c r="H63" s="105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8.75" customHeight="1">
      <c r="A64" s="105" t="s">
        <v>155</v>
      </c>
      <c r="B64" s="105"/>
      <c r="C64" s="105"/>
      <c r="D64" s="105"/>
      <c r="E64" s="105"/>
      <c r="F64" s="105"/>
      <c r="G64" s="105"/>
      <c r="H64" s="105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1:42" ht="18" customHeight="1">
      <c r="A65" s="105" t="s">
        <v>156</v>
      </c>
      <c r="B65" s="105"/>
      <c r="C65" s="105"/>
      <c r="D65" s="105"/>
      <c r="E65" s="105"/>
      <c r="F65" s="105"/>
      <c r="G65" s="105"/>
      <c r="H65" s="105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4.25">
      <c r="A66" s="110"/>
      <c r="B66" s="110"/>
      <c r="C66" s="110"/>
      <c r="D66" s="110"/>
      <c r="E66" s="110"/>
      <c r="F66" s="110"/>
      <c r="G66" s="110"/>
      <c r="H66" s="110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7.25" customHeight="1">
      <c r="A67" s="105" t="s">
        <v>157</v>
      </c>
      <c r="B67" s="105"/>
      <c r="C67" s="105"/>
      <c r="D67" s="105"/>
      <c r="E67" s="105"/>
      <c r="F67" s="105"/>
      <c r="G67" s="105"/>
      <c r="H67" s="105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20.25" customHeight="1">
      <c r="A68" s="105" t="s">
        <v>158</v>
      </c>
      <c r="B68" s="105"/>
      <c r="C68" s="105"/>
      <c r="D68" s="105"/>
      <c r="E68" s="105"/>
      <c r="F68" s="105"/>
      <c r="G68" s="105"/>
      <c r="H68" s="105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5" customHeight="1">
      <c r="A69" s="105" t="s">
        <v>159</v>
      </c>
      <c r="B69" s="105"/>
      <c r="C69" s="105"/>
      <c r="D69" s="105"/>
      <c r="E69" s="105"/>
      <c r="F69" s="105"/>
      <c r="G69" s="105"/>
      <c r="H69" s="105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8" customHeight="1">
      <c r="A70" s="110"/>
      <c r="B70" s="110"/>
      <c r="C70" s="110"/>
      <c r="D70" s="110"/>
      <c r="E70" s="110"/>
      <c r="F70" s="110"/>
      <c r="G70" s="110"/>
      <c r="H70" s="110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5.75" customHeight="1">
      <c r="A71" s="105" t="s">
        <v>160</v>
      </c>
      <c r="B71" s="105"/>
      <c r="C71" s="105"/>
      <c r="D71" s="105"/>
      <c r="E71" s="105"/>
      <c r="F71" s="105"/>
      <c r="G71" s="105"/>
      <c r="H71" s="105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1:42" ht="15" customHeight="1">
      <c r="A72" s="105" t="s">
        <v>161</v>
      </c>
      <c r="B72" s="105"/>
      <c r="C72" s="105"/>
      <c r="D72" s="105"/>
      <c r="E72" s="105"/>
      <c r="F72" s="105"/>
      <c r="G72" s="105"/>
      <c r="H72" s="105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5" customHeight="1">
      <c r="A73" s="105" t="s">
        <v>162</v>
      </c>
      <c r="B73" s="105"/>
      <c r="C73" s="105"/>
      <c r="D73" s="105"/>
      <c r="E73" s="105"/>
      <c r="F73" s="105"/>
      <c r="G73" s="105"/>
      <c r="H73" s="105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1:42" ht="14.25" customHeight="1">
      <c r="A74" s="105" t="s">
        <v>163</v>
      </c>
      <c r="B74" s="105"/>
      <c r="C74" s="105"/>
      <c r="D74" s="105"/>
      <c r="E74" s="105"/>
      <c r="F74" s="105"/>
      <c r="G74" s="105"/>
      <c r="H74" s="105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5" customHeight="1">
      <c r="A75" s="105" t="s">
        <v>164</v>
      </c>
      <c r="B75" s="105"/>
      <c r="C75" s="105"/>
      <c r="D75" s="105"/>
      <c r="E75" s="105"/>
      <c r="F75" s="105"/>
      <c r="G75" s="105"/>
      <c r="H75" s="105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6.5" customHeight="1">
      <c r="A76" s="105" t="s">
        <v>165</v>
      </c>
      <c r="B76" s="105"/>
      <c r="C76" s="105"/>
      <c r="D76" s="105"/>
      <c r="E76" s="105"/>
      <c r="F76" s="105"/>
      <c r="G76" s="105"/>
      <c r="H76" s="105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ht="16.5" customHeight="1">
      <c r="A77" s="105" t="s">
        <v>166</v>
      </c>
      <c r="B77" s="105"/>
      <c r="C77" s="105"/>
      <c r="D77" s="105"/>
      <c r="E77" s="105"/>
      <c r="F77" s="105"/>
      <c r="G77" s="105"/>
      <c r="H77" s="105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5" customHeight="1">
      <c r="A78" s="105" t="s">
        <v>167</v>
      </c>
      <c r="B78" s="105"/>
      <c r="C78" s="105"/>
      <c r="D78" s="105"/>
      <c r="E78" s="105"/>
      <c r="F78" s="105"/>
      <c r="G78" s="105"/>
      <c r="H78" s="105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8" customHeight="1">
      <c r="A79" s="105" t="s">
        <v>168</v>
      </c>
      <c r="B79" s="105"/>
      <c r="C79" s="105"/>
      <c r="D79" s="105"/>
      <c r="E79" s="105"/>
      <c r="F79" s="105"/>
      <c r="G79" s="105"/>
      <c r="H79" s="105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8" customHeight="1">
      <c r="A80" s="110"/>
      <c r="B80" s="110"/>
      <c r="C80" s="110"/>
      <c r="D80" s="110"/>
      <c r="E80" s="110"/>
      <c r="F80" s="110"/>
      <c r="G80" s="110"/>
      <c r="H80" s="110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6.5" customHeight="1">
      <c r="A81" s="105" t="s">
        <v>169</v>
      </c>
      <c r="B81" s="105"/>
      <c r="C81" s="105"/>
      <c r="D81" s="105"/>
      <c r="E81" s="105"/>
      <c r="F81" s="105"/>
      <c r="G81" s="105"/>
      <c r="H81" s="105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5" customHeight="1">
      <c r="A82" s="105" t="s">
        <v>161</v>
      </c>
      <c r="B82" s="105"/>
      <c r="C82" s="105"/>
      <c r="D82" s="105"/>
      <c r="E82" s="105"/>
      <c r="F82" s="105"/>
      <c r="G82" s="105"/>
      <c r="H82" s="105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5.75" customHeight="1">
      <c r="A83" s="105" t="s">
        <v>170</v>
      </c>
      <c r="B83" s="105"/>
      <c r="C83" s="105"/>
      <c r="D83" s="105"/>
      <c r="E83" s="105"/>
      <c r="F83" s="105"/>
      <c r="G83" s="105"/>
      <c r="H83" s="105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5" customHeight="1">
      <c r="A84" s="105" t="s">
        <v>171</v>
      </c>
      <c r="B84" s="105"/>
      <c r="C84" s="105"/>
      <c r="D84" s="105"/>
      <c r="E84" s="105"/>
      <c r="F84" s="105"/>
      <c r="G84" s="105"/>
      <c r="H84" s="105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5" customHeight="1">
      <c r="A85" s="108"/>
      <c r="B85" s="108"/>
      <c r="C85" s="108"/>
      <c r="D85" s="108"/>
      <c r="E85" s="108"/>
      <c r="F85" s="108"/>
      <c r="G85" s="108"/>
      <c r="H85" s="10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21.75" customHeight="1">
      <c r="A86" s="109" t="s">
        <v>172</v>
      </c>
      <c r="B86" s="109"/>
      <c r="C86" s="109"/>
      <c r="D86" s="109"/>
      <c r="E86" s="109"/>
      <c r="F86" s="109"/>
      <c r="G86" s="109"/>
      <c r="H86" s="109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69.75" customHeight="1">
      <c r="A87" s="105" t="s">
        <v>173</v>
      </c>
      <c r="B87" s="105"/>
      <c r="C87" s="105"/>
      <c r="D87" s="105"/>
      <c r="E87" s="105"/>
      <c r="F87" s="105"/>
      <c r="G87" s="105"/>
      <c r="H87" s="105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58.5" customHeight="1">
      <c r="A88" s="105" t="s">
        <v>174</v>
      </c>
      <c r="B88" s="105"/>
      <c r="C88" s="105"/>
      <c r="D88" s="105"/>
      <c r="E88" s="105"/>
      <c r="F88" s="105"/>
      <c r="G88" s="105"/>
      <c r="H88" s="105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1:42" ht="15" customHeight="1">
      <c r="A89" s="105" t="s">
        <v>175</v>
      </c>
      <c r="B89" s="105"/>
      <c r="C89" s="105"/>
      <c r="D89" s="105"/>
      <c r="E89" s="105"/>
      <c r="F89" s="105"/>
      <c r="G89" s="105"/>
      <c r="H89" s="105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8" customHeight="1">
      <c r="A90" s="105" t="s">
        <v>176</v>
      </c>
      <c r="B90" s="105"/>
      <c r="C90" s="105"/>
      <c r="D90" s="105"/>
      <c r="E90" s="105"/>
      <c r="F90" s="105"/>
      <c r="G90" s="105"/>
      <c r="H90" s="105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33" customHeight="1">
      <c r="A91" s="37" t="s">
        <v>177</v>
      </c>
      <c r="B91" s="31"/>
      <c r="C91" s="31"/>
      <c r="D91" s="31"/>
      <c r="E91" s="31"/>
      <c r="F91" s="31"/>
      <c r="G91" s="31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9.149999999999999" customHeight="1">
      <c r="A92" s="106" t="s">
        <v>178</v>
      </c>
      <c r="B92" s="106"/>
      <c r="C92" s="106"/>
      <c r="D92" s="106"/>
      <c r="E92" s="106"/>
      <c r="F92" s="106"/>
      <c r="G92" s="106"/>
      <c r="H92" s="106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8" customHeight="1">
      <c r="A93" s="107" t="s">
        <v>179</v>
      </c>
      <c r="B93" s="107"/>
      <c r="C93" s="107"/>
      <c r="D93" s="107"/>
      <c r="E93" s="107"/>
      <c r="F93" s="107"/>
      <c r="G93" s="107"/>
      <c r="H93" s="10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8.75" customHeight="1">
      <c r="A94" s="107" t="s">
        <v>180</v>
      </c>
      <c r="B94" s="107"/>
      <c r="C94" s="107"/>
      <c r="D94" s="107"/>
      <c r="E94" s="107"/>
      <c r="F94" s="107"/>
      <c r="G94" s="107"/>
      <c r="H94" s="10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1:42" ht="44.1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44.1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44.1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44.1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</row>
    <row r="99" spans="1:42" ht="44.1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</row>
    <row r="100" spans="1:42" ht="44.1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</row>
    <row r="101" spans="1:42" ht="44.1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</row>
    <row r="102" spans="1:42" ht="44.1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</row>
    <row r="103" spans="1:42" ht="44.1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</row>
    <row r="104" spans="1:42" ht="44.1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</row>
    <row r="105" spans="1:42" ht="44.1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</row>
    <row r="106" spans="1:42" ht="44.1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ht="44.1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ht="44.1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44.1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44.1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ht="44.1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ht="44.1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ht="44.1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ht="44.1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44.1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44.1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44.1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44.1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44.1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44.1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44.1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44.1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ht="44.1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44.1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44.1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44.1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44.1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1:42" ht="44.1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1:42" ht="44.1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44.1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44.1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44.1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44.1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44.1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44.1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44.1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44.1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ht="44.1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1:42" ht="44.1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ht="44.1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44.1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44.1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ht="44.1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1:42" ht="44.1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ht="44.1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ht="44.1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1:42" ht="44.1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ht="44.1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44.1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44.1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44.1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44.1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ht="44.1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1:42" ht="44.1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1:42" ht="44.1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1:42" ht="44.1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ht="44.1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ht="44.1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44.1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44.1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44.1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44.1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44.1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ht="44.1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ht="44.1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1:42" ht="44.1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ht="44.1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44.1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44.1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44.1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44.1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ht="44.1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1:42" ht="44.1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1:42" ht="44.1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1:42" ht="44.1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ht="44.1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ht="44.1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1:42" ht="44.1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ht="44.1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44.1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44.1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44.1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44.1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44.1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44.1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44.1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44.1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44.1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ht="44.1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1:42" ht="44.1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ht="44.1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44.1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44.1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44.1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ht="44.1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ht="44.1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ht="44.1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44.1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ht="44.1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</row>
    <row r="200" spans="1:42" ht="44.1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</row>
    <row r="201" spans="1:42" ht="44.1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</row>
    <row r="202" spans="1:42" ht="44.1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</row>
    <row r="203" spans="1:42" ht="44.1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</row>
    <row r="204" spans="1:42" ht="44.1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</row>
    <row r="205" spans="1:42" ht="44.1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</row>
    <row r="206" spans="1:42" ht="44.1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</row>
    <row r="207" spans="1:42" ht="44.1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</row>
    <row r="208" spans="1:42" ht="44.1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</row>
    <row r="209" spans="1:42" ht="44.1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</row>
    <row r="210" spans="1:42" ht="44.1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</row>
    <row r="211" spans="1:42" ht="44.1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</row>
    <row r="212" spans="1:42" ht="44.1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</row>
    <row r="213" spans="1:42" ht="44.1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</row>
    <row r="214" spans="1:42" ht="44.1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</row>
    <row r="215" spans="1:42" ht="44.1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</row>
    <row r="216" spans="1:42" ht="44.1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</row>
    <row r="217" spans="1:42" ht="44.1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</row>
    <row r="218" spans="1:42" ht="44.1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</row>
    <row r="219" spans="1:42" ht="44.1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</row>
    <row r="220" spans="1:42" ht="44.1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</row>
    <row r="221" spans="1:42" ht="44.1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</row>
    <row r="222" spans="1:42" ht="44.1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</row>
    <row r="223" spans="1:42" ht="44.1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</row>
    <row r="224" spans="1:42" ht="44.1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</row>
    <row r="225" spans="1:42" ht="44.1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</row>
    <row r="226" spans="1:42" ht="44.1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</row>
    <row r="227" spans="1:42" ht="44.1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</row>
    <row r="228" spans="1:42" ht="44.1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</row>
    <row r="229" spans="1:42" ht="44.1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</row>
    <row r="230" spans="1:42" ht="44.1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</row>
    <row r="231" spans="1:42" ht="44.1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</row>
    <row r="232" spans="1:42" ht="44.1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</row>
    <row r="233" spans="1:42" ht="44.1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</row>
    <row r="234" spans="1:42" ht="44.1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</row>
    <row r="235" spans="1:42" ht="44.1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</row>
    <row r="236" spans="1:42" ht="44.1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</row>
    <row r="237" spans="1:42" ht="44.1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</row>
    <row r="238" spans="1:42" ht="44.1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</row>
    <row r="239" spans="1:42" ht="44.1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</row>
    <row r="240" spans="1:42" ht="44.1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</row>
    <row r="241" spans="1:42" ht="44.1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</row>
    <row r="242" spans="1:42" ht="44.1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</row>
    <row r="243" spans="1:42" ht="44.1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</row>
    <row r="244" spans="1:42" ht="44.1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</row>
    <row r="245" spans="1:42" ht="44.1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</row>
    <row r="246" spans="1:42" ht="44.1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</row>
    <row r="247" spans="1:42" ht="44.1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1:42" ht="44.1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</row>
    <row r="249" spans="1:42" ht="44.1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</row>
    <row r="250" spans="1:42" ht="44.1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</row>
    <row r="251" spans="1:42" ht="44.1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</row>
    <row r="252" spans="1:42" ht="44.1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</row>
    <row r="253" spans="1:42" ht="44.1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</row>
    <row r="254" spans="1:42" ht="44.1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1:42" ht="44.1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</row>
    <row r="256" spans="1:42" ht="44.1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</row>
    <row r="257" spans="1:42" ht="44.1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</row>
    <row r="258" spans="1:42" ht="44.1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</row>
    <row r="259" spans="1:42" ht="44.1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</row>
    <row r="260" spans="1:42" ht="44.1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</row>
    <row r="261" spans="1:42" ht="44.1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1:42" ht="44.1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</row>
    <row r="263" spans="1:42" ht="44.1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</row>
    <row r="264" spans="1:42" ht="44.1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</row>
    <row r="265" spans="1:42" ht="44.1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</row>
    <row r="266" spans="1:42" ht="44.1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</row>
    <row r="267" spans="1:42" ht="44.1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</row>
    <row r="268" spans="1:42" ht="44.1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1:42" ht="44.1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</row>
  </sheetData>
  <mergeCells count="87">
    <mergeCell ref="A6:H6"/>
    <mergeCell ref="B1:E1"/>
    <mergeCell ref="A2:H2"/>
    <mergeCell ref="A4:G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Strona tytułowa</vt:lpstr>
      <vt:lpstr>zadanie nr 1</vt:lpstr>
      <vt:lpstr>zadanie nr 2</vt:lpstr>
      <vt:lpstr>Preambuła</vt:lpstr>
      <vt:lpstr>'Strona tytułowa'!Obszar_wydruku</vt:lpstr>
      <vt:lpstr>'zadanie nr 1'!Obszar_wydruku</vt:lpstr>
      <vt:lpstr>'zadanie nr 2'!Obszar_wydruku</vt:lpstr>
      <vt:lpstr>'zadanie nr 1'!Tytuły_wydruku</vt:lpstr>
      <vt:lpstr>'zadanie nr 2'!Tytuły_wydruku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2022-02-28T12:46:41Z</cp:lastPrinted>
  <dcterms:created xsi:type="dcterms:W3CDTF">2013-05-29T11:09:02Z</dcterms:created>
  <dcterms:modified xsi:type="dcterms:W3CDTF">2022-03-30T06:14:01Z</dcterms:modified>
  <cp:category/>
  <cp:contentStatus/>
</cp:coreProperties>
</file>