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Suchy Las - ul. Linkowskiego, Zwolenkiewicza, Rumiankowa KS, WODA\Do ZP\"/>
    </mc:Choice>
  </mc:AlternateContent>
  <xr:revisionPtr revIDLastSave="0" documentId="13_ncr:1_{E9807F1B-0734-475E-9BFD-D9177AACA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ona tytułowa" sheetId="10" r:id="rId1"/>
    <sheet name="Zwolenkiewicza" sheetId="11" r:id="rId2"/>
    <sheet name="Linkowskiego" sheetId="12" r:id="rId3"/>
    <sheet name="Rumiankowa" sheetId="13" r:id="rId4"/>
    <sheet name="Preambuła" sheetId="6" r:id="rId5"/>
  </sheets>
  <definedNames>
    <definedName name="_xlnm.Print_Area" localSheetId="2">Linkowskiego!$A$1:$G$36</definedName>
    <definedName name="_xlnm.Print_Area" localSheetId="3">Rumiankowa!$A$1:$G$30</definedName>
    <definedName name="_xlnm.Print_Area" localSheetId="0">'Strona tytułowa'!$A$1:$G$27</definedName>
    <definedName name="_xlnm.Print_Area" localSheetId="1">Zwolenkiewicza!$A$1:$G$38</definedName>
    <definedName name="_xlnm.Print_Titles" localSheetId="2">Linkowskiego!$1:$2</definedName>
    <definedName name="_xlnm.Print_Titles" localSheetId="3">Rumiankowa!$1:$2</definedName>
    <definedName name="_xlnm.Print_Titles" localSheetId="1">Zwolenkiewicza!$1:$2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3" l="1"/>
  <c r="F28" i="13"/>
  <c r="G28" i="13" s="1"/>
  <c r="F27" i="13"/>
  <c r="G27" i="13" s="1"/>
  <c r="F26" i="13"/>
  <c r="G26" i="13" s="1"/>
  <c r="F25" i="13"/>
  <c r="G25" i="13" s="1"/>
  <c r="F24" i="13"/>
  <c r="F29" i="13" s="1"/>
  <c r="F21" i="13"/>
  <c r="G21" i="13" s="1"/>
  <c r="F20" i="13"/>
  <c r="G20" i="13" s="1"/>
  <c r="F19" i="13"/>
  <c r="G19" i="13" s="1"/>
  <c r="D18" i="13"/>
  <c r="F18" i="13" s="1"/>
  <c r="G18" i="13" s="1"/>
  <c r="F17" i="13"/>
  <c r="G17" i="13" s="1"/>
  <c r="F14" i="13"/>
  <c r="G14" i="13" s="1"/>
  <c r="F13" i="13"/>
  <c r="G13" i="13" s="1"/>
  <c r="F12" i="13"/>
  <c r="G12" i="13" s="1"/>
  <c r="F11" i="13"/>
  <c r="G11" i="13" s="1"/>
  <c r="F10" i="13"/>
  <c r="G10" i="13" s="1"/>
  <c r="F9" i="13"/>
  <c r="G9" i="13" s="1"/>
  <c r="F8" i="13"/>
  <c r="G8" i="13" s="1"/>
  <c r="F5" i="13"/>
  <c r="G5" i="13" s="1"/>
  <c r="F4" i="13"/>
  <c r="F6" i="13" s="1"/>
  <c r="G35" i="12"/>
  <c r="F35" i="12"/>
  <c r="G28" i="12"/>
  <c r="F28" i="12"/>
  <c r="G6" i="12"/>
  <c r="F6" i="12"/>
  <c r="G37" i="11"/>
  <c r="G30" i="11"/>
  <c r="G6" i="11"/>
  <c r="F37" i="11"/>
  <c r="F30" i="11"/>
  <c r="D25" i="12"/>
  <c r="F25" i="12"/>
  <c r="G25" i="12" s="1"/>
  <c r="D24" i="12"/>
  <c r="F24" i="12" s="1"/>
  <c r="F34" i="12"/>
  <c r="G34" i="12" s="1"/>
  <c r="F33" i="12"/>
  <c r="G33" i="12" s="1"/>
  <c r="F32" i="12"/>
  <c r="G32" i="12" s="1"/>
  <c r="F31" i="12"/>
  <c r="G31" i="12" s="1"/>
  <c r="F30" i="12"/>
  <c r="F27" i="12"/>
  <c r="G27" i="12" s="1"/>
  <c r="F26" i="12"/>
  <c r="G26" i="12" s="1"/>
  <c r="F21" i="12"/>
  <c r="G21" i="12" s="1"/>
  <c r="G22" i="12" s="1"/>
  <c r="F20" i="12"/>
  <c r="G20" i="12" s="1"/>
  <c r="F19" i="12"/>
  <c r="G19" i="12" s="1"/>
  <c r="F18" i="12"/>
  <c r="G18" i="12" s="1"/>
  <c r="F17" i="12"/>
  <c r="G17" i="12" s="1"/>
  <c r="F14" i="12"/>
  <c r="G14" i="12" s="1"/>
  <c r="F13" i="12"/>
  <c r="G13" i="12" s="1"/>
  <c r="F12" i="12"/>
  <c r="G12" i="12" s="1"/>
  <c r="F11" i="12"/>
  <c r="G11" i="12" s="1"/>
  <c r="F10" i="12"/>
  <c r="G10" i="12" s="1"/>
  <c r="F9" i="12"/>
  <c r="G9" i="12" s="1"/>
  <c r="F8" i="12"/>
  <c r="G8" i="12" s="1"/>
  <c r="F5" i="12"/>
  <c r="F4" i="12"/>
  <c r="G4" i="12" s="1"/>
  <c r="F35" i="11"/>
  <c r="G35" i="11" s="1"/>
  <c r="G34" i="11"/>
  <c r="F34" i="11"/>
  <c r="F20" i="11"/>
  <c r="G20" i="11" s="1"/>
  <c r="F19" i="11"/>
  <c r="G19" i="11" s="1"/>
  <c r="F27" i="11"/>
  <c r="G27" i="11" s="1"/>
  <c r="D25" i="11"/>
  <c r="D26" i="11"/>
  <c r="F22" i="12" l="1"/>
  <c r="G15" i="12"/>
  <c r="G36" i="12" s="1"/>
  <c r="G25" i="10" s="1"/>
  <c r="F15" i="12"/>
  <c r="F36" i="12" s="1"/>
  <c r="F25" i="10" s="1"/>
  <c r="G24" i="13"/>
  <c r="G29" i="13" s="1"/>
  <c r="G22" i="13"/>
  <c r="G15" i="13"/>
  <c r="G30" i="13" s="1"/>
  <c r="F22" i="13"/>
  <c r="G4" i="13"/>
  <c r="G6" i="13" s="1"/>
  <c r="F15" i="13"/>
  <c r="F30" i="13" s="1"/>
  <c r="G24" i="12"/>
  <c r="G5" i="12"/>
  <c r="G30" i="12"/>
  <c r="F13" i="11"/>
  <c r="G13" i="11" s="1"/>
  <c r="G15" i="11" s="1"/>
  <c r="F12" i="11"/>
  <c r="G12" i="11" s="1"/>
  <c r="F36" i="11"/>
  <c r="G36" i="11" s="1"/>
  <c r="F33" i="11"/>
  <c r="G33" i="11" s="1"/>
  <c r="F32" i="11"/>
  <c r="F29" i="11"/>
  <c r="G29" i="11" s="1"/>
  <c r="F28" i="11"/>
  <c r="G28" i="11" s="1"/>
  <c r="F26" i="11"/>
  <c r="G26" i="11" s="1"/>
  <c r="F25" i="11"/>
  <c r="F22" i="11"/>
  <c r="G22" i="11" s="1"/>
  <c r="F21" i="11"/>
  <c r="G21" i="11" s="1"/>
  <c r="G23" i="11" s="1"/>
  <c r="F18" i="11"/>
  <c r="G18" i="11" s="1"/>
  <c r="F17" i="11"/>
  <c r="F14" i="11"/>
  <c r="G14" i="11" s="1"/>
  <c r="F11" i="11"/>
  <c r="G11" i="11" s="1"/>
  <c r="F10" i="11"/>
  <c r="G10" i="11" s="1"/>
  <c r="F9" i="11"/>
  <c r="F8" i="11"/>
  <c r="G8" i="11" s="1"/>
  <c r="F5" i="11"/>
  <c r="G5" i="11" s="1"/>
  <c r="F4" i="11"/>
  <c r="G38" i="11" l="1"/>
  <c r="G24" i="10" s="1"/>
  <c r="F26" i="10"/>
  <c r="G26" i="10"/>
  <c r="F23" i="11"/>
  <c r="F6" i="11"/>
  <c r="G32" i="11"/>
  <c r="G17" i="11"/>
  <c r="F15" i="11"/>
  <c r="G25" i="11"/>
  <c r="G4" i="11"/>
  <c r="G9" i="11"/>
  <c r="F38" i="11" l="1"/>
  <c r="F24" i="10" s="1"/>
  <c r="G27" i="10" l="1"/>
  <c r="F27" i="10"/>
</calcChain>
</file>

<file path=xl/sharedStrings.xml><?xml version="1.0" encoding="utf-8"?>
<sst xmlns="http://schemas.openxmlformats.org/spreadsheetml/2006/main" count="396" uniqueCount="206">
  <si>
    <t>L.p.</t>
  </si>
  <si>
    <t>Ilość</t>
  </si>
  <si>
    <t>Adres obiektu:</t>
  </si>
  <si>
    <t>Kategoria obiektu:</t>
  </si>
  <si>
    <t>IV, XXV, XXVI</t>
  </si>
  <si>
    <t>Gmina Suchy Las
ul. Szkolna 13
62-002 Suchy Las</t>
  </si>
  <si>
    <t>Branże:</t>
  </si>
  <si>
    <t>Zestawienie kosztorysów:</t>
  </si>
  <si>
    <t>Nazwa 
i adres inwestora:</t>
  </si>
  <si>
    <t>drogowa, sanitarna</t>
  </si>
  <si>
    <t>Opis roboty</t>
  </si>
  <si>
    <t>Jedn.</t>
  </si>
  <si>
    <t>Cena jedn.
NETTO</t>
  </si>
  <si>
    <t>Wartość
NETTO</t>
  </si>
  <si>
    <t>Wartość
BRUTTO</t>
  </si>
  <si>
    <t>kpl</t>
  </si>
  <si>
    <t>m</t>
  </si>
  <si>
    <t>Roboty rozbiórkowe (nawierzchnia jezdni, podbudowy, betony, krawężniki, oporniki, chodnik, wyspy, humus, krzewy itp.)</t>
  </si>
  <si>
    <t>Roboty wykończeniowe, dokumentacja powykonawcza</t>
  </si>
  <si>
    <t>Inwentaryzacja geodezyjna zatwierdzona przez PODGiK w Poznaniu</t>
  </si>
  <si>
    <t>szt.</t>
  </si>
  <si>
    <t>Razem - roboty wykończeniowe, dokumentacja powykonawcza:</t>
  </si>
  <si>
    <t xml:space="preserve"> RAZEM: </t>
  </si>
  <si>
    <t>1</t>
  </si>
  <si>
    <t>1.1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</si>
  <si>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</si>
  <si>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</si>
  <si>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</si>
  <si>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</si>
  <si>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</si>
  <si>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</si>
  <si>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</si>
  <si>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</si>
  <si>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</si>
  <si>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</si>
  <si>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</si>
  <si>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</si>
  <si>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</si>
  <si>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</si>
  <si>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</si>
  <si>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</si>
  <si>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</si>
  <si>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</si>
  <si>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</si>
  <si>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2.1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</si>
  <si>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</si>
  <si>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</si>
  <si>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</si>
  <si>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</si>
  <si>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</si>
  <si>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</si>
  <si>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</si>
  <si>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</si>
  <si>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</si>
  <si>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</si>
  <si>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</si>
  <si>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</si>
  <si>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</si>
  <si>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</si>
  <si>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</si>
  <si>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</si>
  <si>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</si>
  <si>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</si>
  <si>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</si>
  <si>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</si>
  <si>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</si>
  <si>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</si>
  <si>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</si>
  <si>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</si>
  <si>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</si>
  <si>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</si>
  <si>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</si>
  <si>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</si>
  <si>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</si>
  <si>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</si>
  <si>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</si>
  <si>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</si>
  <si>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</si>
  <si>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</si>
  <si>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</si>
  <si>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</si>
  <si>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</si>
  <si>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</si>
  <si>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</si>
  <si>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</si>
  <si>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</si>
  <si>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</si>
  <si>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</si>
  <si>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</si>
  <si>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</si>
  <si>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</si>
  <si>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</si>
  <si>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</si>
  <si>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</si>
  <si>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</si>
  <si>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</si>
  <si>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</si>
  <si>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</si>
  <si>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</si>
  <si>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</si>
  <si>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</si>
  <si>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</si>
  <si>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</si>
  <si>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</si>
  <si>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</si>
  <si>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</si>
  <si>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</si>
  <si>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</si>
  <si>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</si>
  <si>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</si>
  <si>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</si>
  <si>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</si>
  <si>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</si>
  <si>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</si>
  <si>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</si>
  <si>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</si>
  <si>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</si>
  <si>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</si>
  <si>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</si>
  <si>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</si>
  <si>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</si>
  <si>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</si>
  <si>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</si>
  <si>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</si>
  <si>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</si>
  <si>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</si>
  <si>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</si>
  <si>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Porządkowanie terenu budowy</t>
  </si>
  <si>
    <t>Inwestycja:</t>
  </si>
  <si>
    <t>Razem - budowa kanalizacji sanitarnej: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</si>
  <si>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</si>
  <si>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</si>
  <si>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</si>
  <si>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</si>
  <si>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4.5</t>
  </si>
  <si>
    <t>5</t>
  </si>
  <si>
    <t>5.1</t>
  </si>
  <si>
    <t>5.2</t>
  </si>
  <si>
    <t>5.3</t>
  </si>
  <si>
    <t>5.4</t>
  </si>
  <si>
    <t>5.5</t>
  </si>
  <si>
    <t>1.4</t>
  </si>
  <si>
    <t>Razem - roboty budowlane - brukarskie, nawierzchniowe:</t>
  </si>
  <si>
    <t>KOSZTORYS OFERTOWY</t>
  </si>
  <si>
    <t>2.6</t>
  </si>
  <si>
    <t>2.7</t>
  </si>
  <si>
    <t>3.5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</si>
  <si>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</si>
  <si>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</si>
  <si>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Roboty budowlane - brukarskie, nawierzchniowe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</si>
  <si>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</si>
  <si>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</si>
  <si>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</si>
  <si>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</si>
  <si>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</si>
  <si>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45233161-5</t>
  </si>
  <si>
    <t>Roboty budowlane w zakresie ścieżek pieszych</t>
  </si>
  <si>
    <t>45233200-1</t>
  </si>
  <si>
    <t>Roboty w zakresie różnych nawierzchni</t>
  </si>
  <si>
    <t>45233290-8</t>
  </si>
  <si>
    <t>Instalowanie znaków drogowych</t>
  </si>
  <si>
    <t>45236000-0</t>
  </si>
  <si>
    <t>Wyrównywanie terenu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</si>
  <si>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</si>
  <si>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</si>
  <si>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</si>
  <si>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</si>
  <si>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</si>
  <si>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Roboty budowlane w zakresie budowy wodociągów i rurociągów do odpr. ścieków</t>
  </si>
  <si>
    <t>Inwestycja</t>
  </si>
  <si>
    <t>Koszt netto</t>
  </si>
  <si>
    <t>Koszt brutto</t>
  </si>
  <si>
    <t>1.</t>
  </si>
  <si>
    <t>2.</t>
  </si>
  <si>
    <t>3.</t>
  </si>
  <si>
    <t>Razem:</t>
  </si>
  <si>
    <t>Roboty w zakresie budowy kanalizacji sanitarnej</t>
  </si>
  <si>
    <t>Budowa sieci kanalizacji sanitarnej grawitacyjnej PVC klasy S z litą ścianką SN8 Ø 200 mm</t>
  </si>
  <si>
    <t>Wykonanie prób szczelności kanalizacji sanitarnej</t>
  </si>
  <si>
    <t>Wykonanie inspekcji TV kanalizacji sanitarnej</t>
  </si>
  <si>
    <t>Roboty w zakresie budowy sieci wodociągowej</t>
  </si>
  <si>
    <t>Dokumentacja powykonawcza, badania, karty charakterystyki, certyfikaty zgodna z procedurą AQUANET S.A. w Poznaniu</t>
  </si>
  <si>
    <t>Pozwolenie na użytkowanie obiektu budowlanego wydane przez PINB dla powiatu poznańskiego</t>
  </si>
  <si>
    <t>kpl.</t>
  </si>
  <si>
    <t>Razem - budowa sieci wodociągowej:</t>
  </si>
  <si>
    <t>Sieć wodociągowa Ø 125mm PE100 SDR17 PN10</t>
  </si>
  <si>
    <t>Zakup i montaż hydrantu pożarowego nadziemnego o średnicy DN 80 (np. HAWLE)</t>
  </si>
  <si>
    <t>Likwidacja starej sieci wodociągowej</t>
  </si>
  <si>
    <t xml:space="preserve">Przyłącza wodociągowe Ø 32 mm PE100 SDR11 </t>
  </si>
  <si>
    <t>3.6</t>
  </si>
  <si>
    <t>Wykonanie prób szczelności, płukanie, dezynfekcja sieci wodociągowej, badania wody - zgodnie z procedurą AQUANET S.A.</t>
  </si>
  <si>
    <t>Wykonanie studni wodomierzowej Ø 500mm wraz z zestawem wodomierzowym</t>
  </si>
  <si>
    <t>Odtworzenie nawierzchni z naturalnego kruszywa kamiennego łamanego  (kliniec) o uziarnieniu 0/63 mm, gr. 20 cm</t>
  </si>
  <si>
    <t>Humusowanie terenu z obsianiem trawą przy grubości ziemi urodzajnej 10 cm</t>
  </si>
  <si>
    <t>Odtworzenie nawierzchni z betonowej kostki brukowej wraz z warstwami konstrukcyjnymi</t>
  </si>
  <si>
    <t>Uzyskanie dokumentów odbiorowych zgodnych z procedurą AQUANET S.A. w Poznaniu</t>
  </si>
  <si>
    <t>ul. Zwolenkiewicza</t>
  </si>
  <si>
    <t>ul. Linkowskiego</t>
  </si>
  <si>
    <t>ul. Rumiankowa</t>
  </si>
  <si>
    <t>ul. Zwolenkiewicza, Linkowskiego, Rumiankowa w Suchym Lesie</t>
  </si>
  <si>
    <t xml:space="preserve">Suchy Las - </t>
  </si>
  <si>
    <t>Budowa infrastruktury 
ul. Linkowskiego, Zwolenkiewicza, Rumiankowej</t>
  </si>
  <si>
    <t>Kosztorys OFERTOWY
Suchy Las - Budowa infrastruktury ul. Linkowskiego, Zwolenkiewicza, Rumiankowej
ULICA ZWOLENKIEWICZA</t>
  </si>
  <si>
    <t>Kosztorys OFERTOWY
Suchy Las - Budowa infrastruktury ul. Linkowskiego, Zwolenkiewicza, Rumiankowej
ULICA LINKOWSKIEGO</t>
  </si>
  <si>
    <t>Kosztorys OFERTOWY
Suchy Las - Budowa infrastruktury ul. Linkowskiego, Zwolenkiewicza, Rumiankowej
ULICA RUMIANKOWA</t>
  </si>
  <si>
    <t>Nazwa zadania: 
Suchy Las - Budowa infrastruktury ul. Linkowskiego, Zwolenkiewicza, Rumiankowej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</si>
</sst>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0" fillId="4" borderId="0" xfId="3" applyFont="1" applyFill="1" applyAlignment="1">
      <alignment horizontal="left" vertical="center" wrapText="1"/>
    </xf>
    <xf numFmtId="0" fontId="9" fillId="4" borderId="0" xfId="3" applyFill="1" applyAlignment="1">
      <alignment horizontal="left" vertical="center" wrapText="1"/>
    </xf>
    <xf numFmtId="0" fontId="9" fillId="4" borderId="0" xfId="3" applyFill="1" applyAlignment="1">
      <alignment wrapText="1"/>
    </xf>
    <xf numFmtId="0" fontId="9" fillId="0" borderId="0" xfId="3" applyAlignment="1">
      <alignment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2" xfId="0" applyFont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23" xfId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4" fontId="4" fillId="3" borderId="19" xfId="1" applyFont="1" applyFill="1" applyBorder="1" applyAlignment="1">
      <alignment horizontal="center" vertical="center" wrapText="1"/>
    </xf>
    <xf numFmtId="44" fontId="4" fillId="3" borderId="20" xfId="1" applyFont="1" applyFill="1" applyBorder="1" applyAlignment="1">
      <alignment horizontal="center" vertical="center" wrapText="1"/>
    </xf>
    <xf numFmtId="44" fontId="4" fillId="2" borderId="12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19" fillId="0" borderId="0" xfId="0" applyNumberFormat="1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right" vertical="center" wrapText="1"/>
    </xf>
    <xf numFmtId="49" fontId="3" fillId="3" borderId="26" xfId="0" applyNumberFormat="1" applyFont="1" applyFill="1" applyBorder="1" applyAlignment="1">
      <alignment horizontal="right" vertical="center" wrapText="1"/>
    </xf>
    <xf numFmtId="49" fontId="3" fillId="3" borderId="27" xfId="0" applyNumberFormat="1" applyFont="1" applyFill="1" applyBorder="1" applyAlignment="1">
      <alignment horizontal="right" vertical="center" wrapText="1"/>
    </xf>
    <xf numFmtId="49" fontId="3" fillId="3" borderId="28" xfId="0" applyNumberFormat="1" applyFont="1" applyFill="1" applyBorder="1" applyAlignment="1">
      <alignment horizontal="right" vertical="center" wrapText="1"/>
    </xf>
    <xf numFmtId="49" fontId="3" fillId="3" borderId="29" xfId="0" applyNumberFormat="1" applyFont="1" applyFill="1" applyBorder="1" applyAlignment="1">
      <alignment horizontal="righ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2" borderId="23" xfId="0" applyNumberFormat="1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0" fontId="14" fillId="4" borderId="0" xfId="3" applyFont="1" applyFill="1" applyAlignment="1">
      <alignment horizontal="left" vertical="top" wrapText="1"/>
    </xf>
    <xf numFmtId="0" fontId="11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center" vertical="top" wrapText="1"/>
    </xf>
    <xf numFmtId="0" fontId="15" fillId="4" borderId="0" xfId="3" applyFont="1" applyFill="1" applyAlignment="1">
      <alignment horizontal="left" vertical="top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16</xdr:row>
      <xdr:rowOff>123825</xdr:rowOff>
    </xdr:from>
    <xdr:to>
      <xdr:col>6</xdr:col>
      <xdr:colOff>139065</xdr:colOff>
      <xdr:row>19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71527A-3857-44CA-B9B2-02FCD13C46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3623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FED9A50-1FC4-4E55-A748-FC35F2DBF5D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812D734-6C85-4572-B9FD-48AA08A9092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85CF3E-D77C-46FD-B808-058905C4A0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7150" y="76200"/>
          <a:ext cx="476250" cy="514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B7C0-F94A-4B72-8055-75C617761E2C}">
  <sheetPr>
    <pageSetUpPr fitToPage="1"/>
  </sheetPr>
  <dimension ref="A1:J38"/>
  <sheetViews>
    <sheetView tabSelected="1" view="pageBreakPreview" zoomScaleNormal="100" zoomScaleSheetLayoutView="100" workbookViewId="0">
      <selection activeCell="C18" sqref="C18:G18"/>
    </sheetView>
  </sheetViews>
  <sheetFormatPr defaultColWidth="9.140625" defaultRowHeight="15"/>
  <cols>
    <col min="1" max="1" width="12.85546875" style="2" customWidth="1"/>
    <col min="2" max="2" width="8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10" ht="30" customHeight="1">
      <c r="A1" s="74" t="s">
        <v>143</v>
      </c>
      <c r="B1" s="74"/>
      <c r="C1" s="74"/>
      <c r="D1" s="74"/>
      <c r="E1" s="74"/>
      <c r="F1" s="74"/>
      <c r="G1" s="74"/>
    </row>
    <row r="2" spans="1:10" ht="21" customHeight="1"/>
    <row r="3" spans="1:10" s="3" customFormat="1" ht="21" customHeight="1">
      <c r="A3" s="75" t="s">
        <v>150</v>
      </c>
      <c r="B3" s="75"/>
      <c r="C3" s="75"/>
      <c r="D3" s="75"/>
      <c r="E3" s="75"/>
      <c r="F3" s="75"/>
      <c r="G3" s="75"/>
    </row>
    <row r="4" spans="1:10" s="3" customFormat="1" ht="13.5" customHeight="1">
      <c r="A4" s="76" t="s">
        <v>151</v>
      </c>
      <c r="B4" s="76"/>
      <c r="C4" s="54" t="s">
        <v>152</v>
      </c>
      <c r="D4" s="54"/>
      <c r="E4" s="54"/>
      <c r="F4" s="54"/>
      <c r="G4" s="54"/>
      <c r="H4" s="54"/>
    </row>
    <row r="5" spans="1:10" s="3" customFormat="1" ht="13.5" customHeight="1">
      <c r="A5" s="76" t="s">
        <v>153</v>
      </c>
      <c r="B5" s="76"/>
      <c r="C5" s="54" t="s">
        <v>154</v>
      </c>
      <c r="D5" s="54"/>
      <c r="E5" s="54"/>
      <c r="F5" s="54"/>
      <c r="G5" s="54"/>
      <c r="H5" s="54"/>
    </row>
    <row r="6" spans="1:10" s="3" customFormat="1" ht="13.5" customHeight="1">
      <c r="A6" s="73" t="s">
        <v>155</v>
      </c>
      <c r="B6" s="73"/>
      <c r="C6" s="1" t="s">
        <v>156</v>
      </c>
      <c r="D6" s="54"/>
      <c r="E6" s="54"/>
      <c r="F6" s="54"/>
      <c r="G6" s="54"/>
      <c r="H6" s="54"/>
    </row>
    <row r="7" spans="1:10" s="3" customFormat="1" ht="13.5" customHeight="1">
      <c r="A7" s="73" t="s">
        <v>157</v>
      </c>
      <c r="B7" s="73"/>
      <c r="C7" s="1" t="s">
        <v>158</v>
      </c>
      <c r="D7" s="54"/>
      <c r="E7" s="54"/>
      <c r="F7" s="54"/>
      <c r="G7" s="54"/>
      <c r="H7" s="54"/>
    </row>
    <row r="8" spans="1:10" s="3" customFormat="1" ht="13.5" customHeight="1">
      <c r="A8" s="73" t="s">
        <v>159</v>
      </c>
      <c r="B8" s="73"/>
      <c r="C8" s="1" t="s">
        <v>160</v>
      </c>
      <c r="D8" s="54"/>
      <c r="E8" s="54"/>
      <c r="F8" s="54"/>
      <c r="G8" s="54"/>
      <c r="H8" s="54"/>
    </row>
    <row r="9" spans="1:10" s="3" customFormat="1" ht="13.5" customHeight="1">
      <c r="A9" s="73" t="s">
        <v>161</v>
      </c>
      <c r="B9" s="73"/>
      <c r="C9" s="1" t="s">
        <v>162</v>
      </c>
      <c r="D9" s="54"/>
      <c r="E9" s="54"/>
      <c r="F9" s="54"/>
      <c r="G9" s="54"/>
      <c r="H9" s="54"/>
    </row>
    <row r="10" spans="1:10" s="3" customFormat="1" ht="13.5" customHeight="1">
      <c r="A10" s="76" t="s">
        <v>163</v>
      </c>
      <c r="B10" s="76"/>
      <c r="C10" s="1" t="s">
        <v>164</v>
      </c>
      <c r="D10" s="54"/>
      <c r="E10" s="54"/>
      <c r="F10" s="54"/>
      <c r="G10" s="54"/>
      <c r="H10" s="54"/>
    </row>
    <row r="11" spans="1:10" s="3" customFormat="1" ht="13.5" customHeight="1">
      <c r="A11" s="73" t="s">
        <v>165</v>
      </c>
      <c r="B11" s="73"/>
      <c r="C11" s="1" t="s">
        <v>166</v>
      </c>
      <c r="D11" s="54"/>
      <c r="E11" s="54"/>
      <c r="F11" s="54"/>
      <c r="G11" s="54"/>
      <c r="H11" s="54"/>
    </row>
    <row r="12" spans="1:10" s="3" customFormat="1" ht="13.5" customHeight="1">
      <c r="A12" s="73" t="s">
        <v>167</v>
      </c>
      <c r="B12" s="73"/>
      <c r="C12" s="1" t="s">
        <v>168</v>
      </c>
      <c r="D12" s="54"/>
      <c r="E12" s="54"/>
      <c r="F12" s="54"/>
      <c r="G12" s="54"/>
      <c r="H12" s="54"/>
    </row>
    <row r="13" spans="1:10" s="3" customFormat="1" ht="13.5" customHeight="1">
      <c r="A13" s="73"/>
      <c r="B13" s="73"/>
      <c r="C13" s="1"/>
      <c r="D13" s="54"/>
      <c r="E13" s="54"/>
      <c r="F13" s="54"/>
      <c r="G13" s="54"/>
      <c r="H13" s="54"/>
    </row>
    <row r="14" spans="1:10" s="3" customFormat="1" ht="15.75" customHeight="1">
      <c r="A14" s="67" t="s">
        <v>128</v>
      </c>
      <c r="B14" s="67"/>
      <c r="C14" s="61" t="s">
        <v>200</v>
      </c>
      <c r="D14" s="72" t="s">
        <v>201</v>
      </c>
      <c r="E14" s="72"/>
      <c r="F14" s="72"/>
      <c r="G14" s="72"/>
      <c r="H14" s="22"/>
      <c r="I14" s="22"/>
      <c r="J14" s="22"/>
    </row>
    <row r="15" spans="1:10" s="3" customFormat="1" ht="15.75" customHeight="1">
      <c r="A15" s="67"/>
      <c r="B15" s="67"/>
      <c r="C15" s="61"/>
      <c r="D15" s="72"/>
      <c r="E15" s="72"/>
      <c r="F15" s="72"/>
      <c r="G15" s="72"/>
      <c r="H15" s="22"/>
      <c r="I15" s="22"/>
      <c r="J15" s="22"/>
    </row>
    <row r="16" spans="1:10" s="3" customFormat="1" ht="16.5" customHeight="1">
      <c r="A16" s="68" t="s">
        <v>2</v>
      </c>
      <c r="B16" s="68"/>
      <c r="C16" s="69" t="s">
        <v>199</v>
      </c>
      <c r="D16" s="69"/>
      <c r="E16" s="69"/>
      <c r="F16" s="69"/>
      <c r="G16" s="69"/>
    </row>
    <row r="17" spans="1:7" s="3" customFormat="1" ht="16.5" customHeight="1">
      <c r="A17" s="70" t="s">
        <v>3</v>
      </c>
      <c r="B17" s="70"/>
      <c r="C17" s="3" t="s">
        <v>4</v>
      </c>
    </row>
    <row r="18" spans="1:7" s="3" customFormat="1" ht="47.25" customHeight="1">
      <c r="A18" s="68" t="s">
        <v>8</v>
      </c>
      <c r="B18" s="70"/>
      <c r="C18" s="71" t="s">
        <v>5</v>
      </c>
      <c r="D18" s="71"/>
      <c r="E18" s="71"/>
      <c r="F18" s="71"/>
      <c r="G18" s="71"/>
    </row>
    <row r="19" spans="1:7" s="3" customFormat="1"/>
    <row r="20" spans="1:7" s="3" customFormat="1">
      <c r="A20" s="62" t="s">
        <v>6</v>
      </c>
      <c r="B20" s="62"/>
      <c r="C20" s="3" t="s">
        <v>9</v>
      </c>
    </row>
    <row r="21" spans="1:7" s="3" customFormat="1"/>
    <row r="22" spans="1:7" s="3" customFormat="1">
      <c r="A22" s="65" t="s">
        <v>7</v>
      </c>
      <c r="B22" s="65"/>
      <c r="C22" s="65"/>
    </row>
    <row r="23" spans="1:7" s="3" customFormat="1" ht="25.5" customHeight="1">
      <c r="B23" s="55" t="s">
        <v>0</v>
      </c>
      <c r="C23" s="66" t="s">
        <v>169</v>
      </c>
      <c r="D23" s="66"/>
      <c r="E23" s="66"/>
      <c r="F23" s="56" t="s">
        <v>170</v>
      </c>
      <c r="G23" s="56" t="s">
        <v>171</v>
      </c>
    </row>
    <row r="24" spans="1:7" s="3" customFormat="1" ht="25.5" customHeight="1">
      <c r="B24" s="55" t="s">
        <v>172</v>
      </c>
      <c r="C24" s="63" t="s">
        <v>196</v>
      </c>
      <c r="D24" s="63"/>
      <c r="E24" s="63"/>
      <c r="F24" s="57">
        <f>Zwolenkiewicza!F38</f>
        <v>0</v>
      </c>
      <c r="G24" s="57">
        <f>Zwolenkiewicza!G38</f>
        <v>0</v>
      </c>
    </row>
    <row r="25" spans="1:7" s="3" customFormat="1" ht="25.5" customHeight="1">
      <c r="B25" s="55" t="s">
        <v>173</v>
      </c>
      <c r="C25" s="63" t="s">
        <v>197</v>
      </c>
      <c r="D25" s="63"/>
      <c r="E25" s="63"/>
      <c r="F25" s="58">
        <f>Linkowskiego!F36</f>
        <v>0</v>
      </c>
      <c r="G25" s="58">
        <f>Linkowskiego!G36</f>
        <v>0</v>
      </c>
    </row>
    <row r="26" spans="1:7" s="3" customFormat="1" ht="25.5" customHeight="1">
      <c r="B26" s="55" t="s">
        <v>174</v>
      </c>
      <c r="C26" s="63" t="s">
        <v>198</v>
      </c>
      <c r="D26" s="63"/>
      <c r="E26" s="63"/>
      <c r="F26" s="58">
        <f>Rumiankowa!F30</f>
        <v>0</v>
      </c>
      <c r="G26" s="58">
        <f>Rumiankowa!G30</f>
        <v>0</v>
      </c>
    </row>
    <row r="27" spans="1:7" s="3" customFormat="1" ht="25.5" customHeight="1">
      <c r="C27" s="64" t="s">
        <v>175</v>
      </c>
      <c r="D27" s="64"/>
      <c r="E27" s="64"/>
      <c r="F27" s="59">
        <f>SUM(F24:F26)</f>
        <v>0</v>
      </c>
      <c r="G27" s="59">
        <f>SUM(G24:G26)</f>
        <v>0</v>
      </c>
    </row>
    <row r="28" spans="1:7" s="3" customFormat="1">
      <c r="B28" s="62"/>
      <c r="C28" s="62"/>
      <c r="D28" s="62"/>
    </row>
    <row r="29" spans="1:7" s="3" customFormat="1">
      <c r="A29" s="62"/>
      <c r="B29" s="62"/>
    </row>
    <row r="30" spans="1:7" s="3" customFormat="1"/>
    <row r="31" spans="1:7" s="3" customFormat="1"/>
    <row r="32" spans="1:7" s="3" customFormat="1"/>
    <row r="33" spans="2:2" s="3" customFormat="1"/>
    <row r="34" spans="2:2" s="3" customFormat="1"/>
    <row r="35" spans="2:2" s="3" customFormat="1"/>
    <row r="36" spans="2:2" s="3" customFormat="1"/>
    <row r="37" spans="2:2" s="3" customFormat="1"/>
    <row r="38" spans="2:2" s="3" customFormat="1">
      <c r="B38" s="54"/>
    </row>
  </sheetData>
  <mergeCells count="28"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:B20"/>
    <mergeCell ref="A14:B15"/>
    <mergeCell ref="A16:B16"/>
    <mergeCell ref="C16:G16"/>
    <mergeCell ref="A17:B17"/>
    <mergeCell ref="A18:B18"/>
    <mergeCell ref="C18:G18"/>
    <mergeCell ref="D14:G15"/>
    <mergeCell ref="A29:B29"/>
    <mergeCell ref="C26:E26"/>
    <mergeCell ref="C27:E27"/>
    <mergeCell ref="B28:D28"/>
    <mergeCell ref="A22:C22"/>
    <mergeCell ref="C23:E23"/>
    <mergeCell ref="C24:E24"/>
    <mergeCell ref="C25:E25"/>
  </mergeCells>
  <printOptions horizontalCentered="1"/>
  <pageMargins left="0.59055118110236227" right="0.23622047244094491" top="1.1417322834645669" bottom="0.74803149606299213" header="0.31496062992125984" footer="0.31496062992125984"/>
  <pageSetup paperSize="9" orientation="portrait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C001-6AC2-428D-9609-255619ADEC28}">
  <sheetPr>
    <pageSetUpPr fitToPage="1"/>
  </sheetPr>
  <dimension ref="A1:K39"/>
  <sheetViews>
    <sheetView view="pageBreakPreview" zoomScaleNormal="100" zoomScaleSheetLayoutView="100" workbookViewId="0">
      <selection activeCell="A6" sqref="A6:E6"/>
    </sheetView>
  </sheetViews>
  <sheetFormatPr defaultColWidth="9.140625" defaultRowHeight="15"/>
  <cols>
    <col min="1" max="1" width="5.5703125" style="51" customWidth="1"/>
    <col min="2" max="2" width="109.5703125" style="26" customWidth="1"/>
    <col min="3" max="3" width="6" style="26" customWidth="1"/>
    <col min="4" max="4" width="9.140625" style="52"/>
    <col min="5" max="5" width="15.5703125" style="26" customWidth="1"/>
    <col min="6" max="7" width="17" style="53" customWidth="1"/>
    <col min="8" max="9" width="12.7109375" style="26" customWidth="1"/>
    <col min="10" max="16384" width="9.140625" style="26"/>
  </cols>
  <sheetData>
    <row r="1" spans="1:11" s="16" customFormat="1" ht="55.5" customHeight="1">
      <c r="A1" s="91" t="s">
        <v>202</v>
      </c>
      <c r="B1" s="92"/>
      <c r="C1" s="92"/>
      <c r="D1" s="92"/>
      <c r="E1" s="92"/>
      <c r="F1" s="92"/>
      <c r="G1" s="93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23</v>
      </c>
      <c r="B3" s="86" t="s">
        <v>25</v>
      </c>
      <c r="C3" s="87"/>
      <c r="D3" s="87"/>
      <c r="E3" s="87"/>
      <c r="F3" s="87"/>
      <c r="G3" s="88"/>
      <c r="H3" s="24"/>
      <c r="I3" s="25"/>
      <c r="J3" s="25"/>
    </row>
    <row r="4" spans="1:11" ht="22.5" customHeight="1">
      <c r="A4" s="27" t="s">
        <v>24</v>
      </c>
      <c r="B4" s="28" t="s">
        <v>26</v>
      </c>
      <c r="C4" s="28" t="s">
        <v>15</v>
      </c>
      <c r="D4" s="29">
        <v>1</v>
      </c>
      <c r="E4" s="30"/>
      <c r="F4" s="31">
        <f>ROUND((D4*E4),2)</f>
        <v>0</v>
      </c>
      <c r="G4" s="32">
        <f>ROUND((F4*(1.23)),2)</f>
        <v>0</v>
      </c>
      <c r="H4" s="33"/>
      <c r="I4" s="33"/>
      <c r="J4" s="33"/>
      <c r="K4" s="33"/>
    </row>
    <row r="5" spans="1:11" ht="22.5" customHeight="1" thickBot="1">
      <c r="A5" s="34" t="s">
        <v>141</v>
      </c>
      <c r="B5" s="35" t="s">
        <v>27</v>
      </c>
      <c r="C5" s="35" t="s">
        <v>15</v>
      </c>
      <c r="D5" s="36">
        <v>1</v>
      </c>
      <c r="E5" s="37"/>
      <c r="F5" s="38">
        <f t="shared" ref="F5" si="0">ROUND((D5*E5),2)</f>
        <v>0</v>
      </c>
      <c r="G5" s="39">
        <f t="shared" ref="G5" si="1">ROUND((F5*(1.23)),2)</f>
        <v>0</v>
      </c>
      <c r="H5" s="33"/>
      <c r="I5" s="33"/>
      <c r="J5" s="33"/>
      <c r="K5" s="33"/>
    </row>
    <row r="6" spans="1:11" ht="22.5" customHeight="1" thickTop="1">
      <c r="A6" s="94" t="s">
        <v>28</v>
      </c>
      <c r="B6" s="95"/>
      <c r="C6" s="95"/>
      <c r="D6" s="95"/>
      <c r="E6" s="95"/>
      <c r="F6" s="40">
        <f>SUM(F4:F5)</f>
        <v>0</v>
      </c>
      <c r="G6" s="41">
        <f>SUM(G4:G5)</f>
        <v>0</v>
      </c>
      <c r="H6" s="33"/>
      <c r="I6" s="33"/>
      <c r="J6" s="33"/>
      <c r="K6" s="33"/>
    </row>
    <row r="7" spans="1:11" ht="22.5" customHeight="1">
      <c r="A7" s="23" t="s">
        <v>29</v>
      </c>
      <c r="B7" s="86" t="s">
        <v>176</v>
      </c>
      <c r="C7" s="87"/>
      <c r="D7" s="87"/>
      <c r="E7" s="87"/>
      <c r="F7" s="87"/>
      <c r="G7" s="88"/>
      <c r="H7" s="33"/>
      <c r="I7" s="33"/>
      <c r="J7" s="33"/>
      <c r="K7" s="33"/>
    </row>
    <row r="8" spans="1:11" ht="22.5" customHeight="1">
      <c r="A8" s="27" t="s">
        <v>44</v>
      </c>
      <c r="B8" s="28" t="s">
        <v>177</v>
      </c>
      <c r="C8" s="28" t="s">
        <v>16</v>
      </c>
      <c r="D8" s="29">
        <v>152</v>
      </c>
      <c r="E8" s="30"/>
      <c r="F8" s="31">
        <f t="shared" ref="F8:F13" si="2">ROUND((D8*E8),2)</f>
        <v>0</v>
      </c>
      <c r="G8" s="32">
        <f t="shared" ref="G8:G13" si="3">ROUND((F8*(1.23)),2)</f>
        <v>0</v>
      </c>
      <c r="H8" s="33"/>
      <c r="I8" s="33"/>
      <c r="J8" s="33"/>
      <c r="K8" s="33"/>
    </row>
    <row r="9" spans="1:11" ht="22.5" customHeight="1">
      <c r="A9" s="42" t="s">
        <v>30</v>
      </c>
      <c r="B9" s="28" t="s">
        <v>130</v>
      </c>
      <c r="C9" s="43" t="s">
        <v>20</v>
      </c>
      <c r="D9" s="44">
        <v>4</v>
      </c>
      <c r="E9" s="45"/>
      <c r="F9" s="31">
        <f t="shared" si="2"/>
        <v>0</v>
      </c>
      <c r="G9" s="32">
        <f t="shared" si="3"/>
        <v>0</v>
      </c>
      <c r="H9" s="33"/>
      <c r="I9" s="33"/>
      <c r="J9" s="33"/>
      <c r="K9" s="33"/>
    </row>
    <row r="10" spans="1:11" ht="22.5" customHeight="1">
      <c r="A10" s="42" t="s">
        <v>31</v>
      </c>
      <c r="B10" s="28" t="s">
        <v>131</v>
      </c>
      <c r="C10" s="43" t="s">
        <v>16</v>
      </c>
      <c r="D10" s="44">
        <v>36.5</v>
      </c>
      <c r="E10" s="45"/>
      <c r="F10" s="31">
        <f t="shared" si="2"/>
        <v>0</v>
      </c>
      <c r="G10" s="32">
        <f t="shared" si="3"/>
        <v>0</v>
      </c>
      <c r="H10" s="33"/>
      <c r="I10" s="33"/>
      <c r="J10" s="33"/>
      <c r="K10" s="33"/>
    </row>
    <row r="11" spans="1:11" ht="22.5" customHeight="1">
      <c r="A11" s="42" t="s">
        <v>32</v>
      </c>
      <c r="B11" s="28" t="s">
        <v>132</v>
      </c>
      <c r="C11" s="43" t="s">
        <v>16</v>
      </c>
      <c r="D11" s="44">
        <v>6</v>
      </c>
      <c r="E11" s="45"/>
      <c r="F11" s="31">
        <f t="shared" si="2"/>
        <v>0</v>
      </c>
      <c r="G11" s="32">
        <f t="shared" si="3"/>
        <v>0</v>
      </c>
      <c r="H11" s="33"/>
      <c r="I11" s="33"/>
      <c r="J11" s="33"/>
      <c r="K11" s="33"/>
    </row>
    <row r="12" spans="1:11" ht="22.5" customHeight="1">
      <c r="A12" s="42" t="s">
        <v>33</v>
      </c>
      <c r="B12" s="28" t="s">
        <v>133</v>
      </c>
      <c r="C12" s="43" t="s">
        <v>20</v>
      </c>
      <c r="D12" s="44">
        <v>4</v>
      </c>
      <c r="E12" s="45"/>
      <c r="F12" s="31">
        <f t="shared" si="2"/>
        <v>0</v>
      </c>
      <c r="G12" s="32">
        <f t="shared" si="3"/>
        <v>0</v>
      </c>
      <c r="H12" s="33"/>
      <c r="I12" s="33"/>
      <c r="J12" s="33"/>
      <c r="K12" s="33"/>
    </row>
    <row r="13" spans="1:11" ht="22.5" customHeight="1">
      <c r="A13" s="42" t="s">
        <v>144</v>
      </c>
      <c r="B13" s="28" t="s">
        <v>178</v>
      </c>
      <c r="C13" s="28" t="s">
        <v>16</v>
      </c>
      <c r="D13" s="44">
        <v>152</v>
      </c>
      <c r="E13" s="45"/>
      <c r="F13" s="31">
        <f t="shared" si="2"/>
        <v>0</v>
      </c>
      <c r="G13" s="32">
        <f t="shared" si="3"/>
        <v>0</v>
      </c>
      <c r="H13" s="33"/>
      <c r="I13" s="33"/>
      <c r="J13" s="33"/>
      <c r="K13" s="33"/>
    </row>
    <row r="14" spans="1:11" ht="22.5" customHeight="1" thickBot="1">
      <c r="A14" s="42" t="s">
        <v>145</v>
      </c>
      <c r="B14" s="28" t="s">
        <v>179</v>
      </c>
      <c r="C14" s="28" t="s">
        <v>16</v>
      </c>
      <c r="D14" s="36">
        <v>152</v>
      </c>
      <c r="E14" s="37"/>
      <c r="F14" s="38">
        <f t="shared" ref="F14" si="4">ROUND((D14*E14),2)</f>
        <v>0</v>
      </c>
      <c r="G14" s="39">
        <f t="shared" ref="G14" si="5">ROUND((F14*(1.23)),2)</f>
        <v>0</v>
      </c>
      <c r="H14" s="33"/>
      <c r="I14" s="33"/>
      <c r="J14" s="33"/>
      <c r="K14" s="33"/>
    </row>
    <row r="15" spans="1:11" ht="22.5" customHeight="1" thickTop="1">
      <c r="A15" s="83" t="s">
        <v>129</v>
      </c>
      <c r="B15" s="84"/>
      <c r="C15" s="84"/>
      <c r="D15" s="84"/>
      <c r="E15" s="85"/>
      <c r="F15" s="40">
        <f>SUM(F8:F14)</f>
        <v>0</v>
      </c>
      <c r="G15" s="41">
        <f>SUM(G8:G14)</f>
        <v>0</v>
      </c>
      <c r="H15" s="33"/>
      <c r="I15" s="33"/>
      <c r="J15" s="33"/>
      <c r="K15" s="33"/>
    </row>
    <row r="16" spans="1:11" ht="22.5" customHeight="1">
      <c r="A16" s="23" t="s">
        <v>34</v>
      </c>
      <c r="B16" s="86" t="s">
        <v>180</v>
      </c>
      <c r="C16" s="87"/>
      <c r="D16" s="87"/>
      <c r="E16" s="87"/>
      <c r="F16" s="87"/>
      <c r="G16" s="88"/>
      <c r="H16" s="33"/>
      <c r="I16" s="33"/>
      <c r="J16" s="33"/>
      <c r="K16" s="33"/>
    </row>
    <row r="17" spans="1:11" ht="22.5" customHeight="1">
      <c r="A17" s="27" t="s">
        <v>35</v>
      </c>
      <c r="B17" s="60" t="s">
        <v>186</v>
      </c>
      <c r="C17" s="60" t="s">
        <v>20</v>
      </c>
      <c r="D17" s="29">
        <v>2</v>
      </c>
      <c r="E17" s="30"/>
      <c r="F17" s="31">
        <f>ROUND((D17*E17),2)</f>
        <v>0</v>
      </c>
      <c r="G17" s="32">
        <f>ROUND((F17*(1.23)),2)</f>
        <v>0</v>
      </c>
      <c r="H17" s="33"/>
      <c r="I17" s="33"/>
      <c r="J17" s="33"/>
      <c r="K17" s="33"/>
    </row>
    <row r="18" spans="1:11" ht="22.5" customHeight="1">
      <c r="A18" s="42" t="s">
        <v>36</v>
      </c>
      <c r="B18" s="60" t="s">
        <v>185</v>
      </c>
      <c r="C18" s="60" t="s">
        <v>16</v>
      </c>
      <c r="D18" s="44">
        <v>219.5</v>
      </c>
      <c r="E18" s="45"/>
      <c r="F18" s="31">
        <f>ROUND((D18*E18),2)</f>
        <v>0</v>
      </c>
      <c r="G18" s="32">
        <f>ROUND((F18*(1.23)),2)</f>
        <v>0</v>
      </c>
      <c r="H18" s="33"/>
      <c r="I18" s="33"/>
      <c r="J18" s="33"/>
      <c r="K18" s="33"/>
    </row>
    <row r="19" spans="1:11" ht="22.5" customHeight="1">
      <c r="A19" s="42" t="s">
        <v>37</v>
      </c>
      <c r="B19" s="60" t="s">
        <v>188</v>
      </c>
      <c r="C19" s="60" t="s">
        <v>16</v>
      </c>
      <c r="D19" s="44">
        <v>25</v>
      </c>
      <c r="E19" s="45"/>
      <c r="F19" s="31">
        <f t="shared" ref="F19:F20" si="6">ROUND((D19*E19),2)</f>
        <v>0</v>
      </c>
      <c r="G19" s="32">
        <f t="shared" ref="G19:G20" si="7">ROUND((F19*(1.23)),2)</f>
        <v>0</v>
      </c>
      <c r="H19" s="33"/>
      <c r="I19" s="33"/>
      <c r="J19" s="33"/>
      <c r="K19" s="33"/>
    </row>
    <row r="20" spans="1:11" ht="22.5" customHeight="1">
      <c r="A20" s="42" t="s">
        <v>38</v>
      </c>
      <c r="B20" s="60" t="s">
        <v>191</v>
      </c>
      <c r="C20" s="60" t="s">
        <v>20</v>
      </c>
      <c r="D20" s="44">
        <v>4</v>
      </c>
      <c r="E20" s="45"/>
      <c r="F20" s="31">
        <f t="shared" si="6"/>
        <v>0</v>
      </c>
      <c r="G20" s="32">
        <f t="shared" si="7"/>
        <v>0</v>
      </c>
      <c r="H20" s="33"/>
      <c r="I20" s="33"/>
      <c r="J20" s="33"/>
      <c r="K20" s="33"/>
    </row>
    <row r="21" spans="1:11" ht="22.5" customHeight="1">
      <c r="A21" s="42" t="s">
        <v>146</v>
      </c>
      <c r="B21" s="60" t="s">
        <v>190</v>
      </c>
      <c r="C21" s="60" t="s">
        <v>16</v>
      </c>
      <c r="D21" s="44">
        <v>219.5</v>
      </c>
      <c r="E21" s="45"/>
      <c r="F21" s="31">
        <f>ROUND((D21*E21),2)</f>
        <v>0</v>
      </c>
      <c r="G21" s="32">
        <f>ROUND((F21*(1.23)),2)</f>
        <v>0</v>
      </c>
      <c r="H21" s="33"/>
      <c r="I21" s="33"/>
      <c r="J21" s="33"/>
      <c r="K21" s="33"/>
    </row>
    <row r="22" spans="1:11" ht="22.5" customHeight="1" thickBot="1">
      <c r="A22" s="42" t="s">
        <v>189</v>
      </c>
      <c r="B22" s="60" t="s">
        <v>187</v>
      </c>
      <c r="C22" s="60" t="s">
        <v>16</v>
      </c>
      <c r="D22" s="36">
        <v>80</v>
      </c>
      <c r="E22" s="37"/>
      <c r="F22" s="38">
        <f t="shared" ref="F22" si="8">ROUND((D22*E22),2)</f>
        <v>0</v>
      </c>
      <c r="G22" s="39">
        <f t="shared" ref="G22" si="9">ROUND((F22*(1.23)),2)</f>
        <v>0</v>
      </c>
      <c r="H22" s="33"/>
      <c r="I22" s="33"/>
      <c r="J22" s="33"/>
      <c r="K22" s="33"/>
    </row>
    <row r="23" spans="1:11" ht="22.5" customHeight="1" thickTop="1">
      <c r="A23" s="83" t="s">
        <v>184</v>
      </c>
      <c r="B23" s="84"/>
      <c r="C23" s="84"/>
      <c r="D23" s="84"/>
      <c r="E23" s="85"/>
      <c r="F23" s="40">
        <f>SUM(F17:F22)</f>
        <v>0</v>
      </c>
      <c r="G23" s="41">
        <f>SUM(G17:G22)</f>
        <v>0</v>
      </c>
      <c r="H23" s="33"/>
      <c r="I23" s="33"/>
      <c r="J23" s="33"/>
      <c r="K23" s="33"/>
    </row>
    <row r="24" spans="1:11" ht="22.5" customHeight="1">
      <c r="A24" s="46" t="s">
        <v>39</v>
      </c>
      <c r="B24" s="86" t="s">
        <v>149</v>
      </c>
      <c r="C24" s="87"/>
      <c r="D24" s="87"/>
      <c r="E24" s="87"/>
      <c r="F24" s="87"/>
      <c r="G24" s="88"/>
      <c r="H24" s="33"/>
      <c r="I24" s="33"/>
      <c r="J24" s="33"/>
      <c r="K24" s="33"/>
    </row>
    <row r="25" spans="1:11" ht="22.5" customHeight="1">
      <c r="A25" s="27" t="s">
        <v>40</v>
      </c>
      <c r="B25" s="28" t="s">
        <v>17</v>
      </c>
      <c r="C25" s="28" t="s">
        <v>147</v>
      </c>
      <c r="D25" s="29">
        <f>D27+D28+D29</f>
        <v>988</v>
      </c>
      <c r="E25" s="30"/>
      <c r="F25" s="31">
        <f t="shared" ref="F25:F29" si="10">ROUND((D25*E25),2)</f>
        <v>0</v>
      </c>
      <c r="G25" s="32">
        <f t="shared" ref="G25:G29" si="11">ROUND((F25*(1.23)),2)</f>
        <v>0</v>
      </c>
      <c r="H25" s="33"/>
      <c r="I25" s="33"/>
      <c r="J25" s="33"/>
      <c r="K25" s="33"/>
    </row>
    <row r="26" spans="1:11" ht="22.5" customHeight="1">
      <c r="A26" s="27" t="s">
        <v>41</v>
      </c>
      <c r="B26" s="28" t="s">
        <v>126</v>
      </c>
      <c r="C26" s="28" t="s">
        <v>148</v>
      </c>
      <c r="D26" s="29">
        <f>D27*0.4+D28*0.2+D29*0.1</f>
        <v>183.60000000000002</v>
      </c>
      <c r="E26" s="30"/>
      <c r="F26" s="31">
        <f t="shared" si="10"/>
        <v>0</v>
      </c>
      <c r="G26" s="32">
        <f t="shared" si="11"/>
        <v>0</v>
      </c>
      <c r="H26" s="33"/>
      <c r="I26" s="33"/>
      <c r="J26" s="33"/>
      <c r="K26" s="33"/>
    </row>
    <row r="27" spans="1:11" ht="22.5" customHeight="1">
      <c r="A27" s="27" t="s">
        <v>42</v>
      </c>
      <c r="B27" s="28" t="s">
        <v>194</v>
      </c>
      <c r="C27" s="28" t="s">
        <v>147</v>
      </c>
      <c r="D27" s="29">
        <v>80</v>
      </c>
      <c r="E27" s="30"/>
      <c r="F27" s="31">
        <f t="shared" ref="F27" si="12">ROUND((D27*E27),2)</f>
        <v>0</v>
      </c>
      <c r="G27" s="32">
        <f t="shared" ref="G27" si="13">ROUND((F27*(1.23)),2)</f>
        <v>0</v>
      </c>
      <c r="H27" s="33"/>
      <c r="I27" s="33"/>
      <c r="J27" s="33"/>
      <c r="K27" s="33"/>
    </row>
    <row r="28" spans="1:11" ht="22.5" customHeight="1">
      <c r="A28" s="27" t="s">
        <v>43</v>
      </c>
      <c r="B28" s="28" t="s">
        <v>192</v>
      </c>
      <c r="C28" s="28" t="s">
        <v>147</v>
      </c>
      <c r="D28" s="29">
        <v>608</v>
      </c>
      <c r="E28" s="30"/>
      <c r="F28" s="31">
        <f t="shared" si="10"/>
        <v>0</v>
      </c>
      <c r="G28" s="32">
        <f t="shared" si="11"/>
        <v>0</v>
      </c>
    </row>
    <row r="29" spans="1:11" ht="22.5" customHeight="1" thickBot="1">
      <c r="A29" s="27" t="s">
        <v>134</v>
      </c>
      <c r="B29" s="35" t="s">
        <v>193</v>
      </c>
      <c r="C29" s="35" t="s">
        <v>147</v>
      </c>
      <c r="D29" s="36">
        <v>300</v>
      </c>
      <c r="E29" s="37"/>
      <c r="F29" s="38">
        <f t="shared" si="10"/>
        <v>0</v>
      </c>
      <c r="G29" s="39">
        <f t="shared" si="11"/>
        <v>0</v>
      </c>
    </row>
    <row r="30" spans="1:11" ht="22.5" customHeight="1" thickTop="1">
      <c r="A30" s="83" t="s">
        <v>142</v>
      </c>
      <c r="B30" s="84"/>
      <c r="C30" s="84"/>
      <c r="D30" s="84"/>
      <c r="E30" s="85"/>
      <c r="F30" s="40">
        <f>SUM(F25:F29)</f>
        <v>0</v>
      </c>
      <c r="G30" s="41">
        <f>SUM(G25:G29)</f>
        <v>0</v>
      </c>
    </row>
    <row r="31" spans="1:11" ht="22.5" customHeight="1">
      <c r="A31" s="46" t="s">
        <v>135</v>
      </c>
      <c r="B31" s="89" t="s">
        <v>18</v>
      </c>
      <c r="C31" s="89"/>
      <c r="D31" s="89"/>
      <c r="E31" s="89"/>
      <c r="F31" s="89"/>
      <c r="G31" s="90"/>
      <c r="H31" s="33"/>
      <c r="I31" s="33"/>
      <c r="J31" s="33"/>
      <c r="K31" s="33"/>
    </row>
    <row r="32" spans="1:11" ht="22.5" customHeight="1">
      <c r="A32" s="27" t="s">
        <v>136</v>
      </c>
      <c r="B32" s="28" t="s">
        <v>127</v>
      </c>
      <c r="C32" s="28" t="s">
        <v>15</v>
      </c>
      <c r="D32" s="29">
        <v>1</v>
      </c>
      <c r="E32" s="30"/>
      <c r="F32" s="31">
        <f>ROUND((D32*E32),2)</f>
        <v>0</v>
      </c>
      <c r="G32" s="32">
        <f>ROUND((F32*(1.23)),2)</f>
        <v>0</v>
      </c>
      <c r="H32" s="33"/>
      <c r="I32" s="33"/>
      <c r="J32" s="33"/>
      <c r="K32" s="33"/>
    </row>
    <row r="33" spans="1:11" ht="22.5" customHeight="1">
      <c r="A33" s="27" t="s">
        <v>137</v>
      </c>
      <c r="B33" s="28" t="s">
        <v>195</v>
      </c>
      <c r="C33" s="28" t="s">
        <v>15</v>
      </c>
      <c r="D33" s="29">
        <v>1</v>
      </c>
      <c r="E33" s="30"/>
      <c r="F33" s="31">
        <f>ROUND((D33*E33),2)</f>
        <v>0</v>
      </c>
      <c r="G33" s="32">
        <f>ROUND((F33*(1.23)),2)</f>
        <v>0</v>
      </c>
      <c r="H33" s="33"/>
      <c r="I33" s="33"/>
      <c r="J33" s="33"/>
      <c r="K33" s="33"/>
    </row>
    <row r="34" spans="1:11" ht="22.5" customHeight="1">
      <c r="A34" s="27" t="s">
        <v>138</v>
      </c>
      <c r="B34" s="28" t="s">
        <v>181</v>
      </c>
      <c r="C34" s="28" t="s">
        <v>15</v>
      </c>
      <c r="D34" s="29">
        <v>1</v>
      </c>
      <c r="E34" s="45"/>
      <c r="F34" s="31">
        <f>ROUND((D34*E34),2)</f>
        <v>0</v>
      </c>
      <c r="G34" s="32">
        <f>ROUND((F34*(1.23)),2)</f>
        <v>0</v>
      </c>
      <c r="H34" s="33"/>
      <c r="I34" s="33"/>
      <c r="J34" s="33"/>
      <c r="K34" s="33"/>
    </row>
    <row r="35" spans="1:11" ht="22.5" customHeight="1">
      <c r="A35" s="27" t="s">
        <v>139</v>
      </c>
      <c r="B35" s="43" t="s">
        <v>19</v>
      </c>
      <c r="C35" s="43" t="s">
        <v>20</v>
      </c>
      <c r="D35" s="44">
        <v>4</v>
      </c>
      <c r="E35" s="45"/>
      <c r="F35" s="31">
        <f>ROUND((D35*E35),2)</f>
        <v>0</v>
      </c>
      <c r="G35" s="32">
        <f>ROUND((F35*(1.23)),2)</f>
        <v>0</v>
      </c>
      <c r="H35" s="33"/>
      <c r="I35" s="33"/>
      <c r="J35" s="33"/>
      <c r="K35" s="33"/>
    </row>
    <row r="36" spans="1:11" ht="22.5" customHeight="1" thickBot="1">
      <c r="A36" s="27" t="s">
        <v>140</v>
      </c>
      <c r="B36" s="35" t="s">
        <v>182</v>
      </c>
      <c r="C36" s="35" t="s">
        <v>183</v>
      </c>
      <c r="D36" s="36">
        <v>1</v>
      </c>
      <c r="E36" s="37"/>
      <c r="F36" s="38">
        <f>ROUND((D36*E36),2)</f>
        <v>0</v>
      </c>
      <c r="G36" s="39">
        <f>ROUND((F36*(1.23)),2)</f>
        <v>0</v>
      </c>
      <c r="H36" s="33"/>
      <c r="I36" s="33"/>
      <c r="J36" s="33"/>
      <c r="K36" s="33"/>
    </row>
    <row r="37" spans="1:11" ht="22.5" customHeight="1" thickTop="1" thickBot="1">
      <c r="A37" s="80" t="s">
        <v>21</v>
      </c>
      <c r="B37" s="81"/>
      <c r="C37" s="81"/>
      <c r="D37" s="81"/>
      <c r="E37" s="82"/>
      <c r="F37" s="47">
        <f>SUM(F32:F36)</f>
        <v>0</v>
      </c>
      <c r="G37" s="48">
        <f>SUM(G32:G36)</f>
        <v>0</v>
      </c>
      <c r="H37" s="33"/>
      <c r="I37" s="33"/>
      <c r="J37" s="33"/>
      <c r="K37" s="33"/>
    </row>
    <row r="38" spans="1:11" ht="22.5" customHeight="1" thickBot="1">
      <c r="A38" s="77" t="s">
        <v>22</v>
      </c>
      <c r="B38" s="78"/>
      <c r="C38" s="78"/>
      <c r="D38" s="78"/>
      <c r="E38" s="79"/>
      <c r="F38" s="49">
        <f>SUM(F6,F30,F37,F15,F23)</f>
        <v>0</v>
      </c>
      <c r="G38" s="50">
        <f>SUM(G6,G30,G37,G23,G15)</f>
        <v>0</v>
      </c>
    </row>
    <row r="39" spans="1:11">
      <c r="E39" s="33"/>
    </row>
  </sheetData>
  <protectedRanges>
    <protectedRange sqref="E3:E37" name="Zakres1"/>
  </protectedRanges>
  <dataConsolidate/>
  <mergeCells count="12">
    <mergeCell ref="B16:G16"/>
    <mergeCell ref="A1:G1"/>
    <mergeCell ref="B3:G3"/>
    <mergeCell ref="A6:E6"/>
    <mergeCell ref="B7:G7"/>
    <mergeCell ref="A15:E15"/>
    <mergeCell ref="A38:E38"/>
    <mergeCell ref="A37:E37"/>
    <mergeCell ref="A23:E23"/>
    <mergeCell ref="B24:G24"/>
    <mergeCell ref="A30:E30"/>
    <mergeCell ref="B31:G31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DF30-8A7C-439D-B2E9-E7A134D3F93D}">
  <sheetPr>
    <pageSetUpPr fitToPage="1"/>
  </sheetPr>
  <dimension ref="A1:K37"/>
  <sheetViews>
    <sheetView view="pageBreakPreview" zoomScaleNormal="100" zoomScaleSheetLayoutView="100" workbookViewId="0">
      <selection activeCell="C8" sqref="C8"/>
    </sheetView>
  </sheetViews>
  <sheetFormatPr defaultColWidth="9.140625" defaultRowHeight="15"/>
  <cols>
    <col min="1" max="1" width="5.5703125" style="51" customWidth="1"/>
    <col min="2" max="2" width="109.5703125" style="26" customWidth="1"/>
    <col min="3" max="3" width="6" style="26" customWidth="1"/>
    <col min="4" max="4" width="9.140625" style="52"/>
    <col min="5" max="5" width="15.5703125" style="26" customWidth="1"/>
    <col min="6" max="7" width="17" style="53" customWidth="1"/>
    <col min="8" max="9" width="12.7109375" style="26" customWidth="1"/>
    <col min="10" max="16384" width="9.140625" style="26"/>
  </cols>
  <sheetData>
    <row r="1" spans="1:11" s="16" customFormat="1" ht="55.5" customHeight="1">
      <c r="A1" s="91" t="s">
        <v>203</v>
      </c>
      <c r="B1" s="92"/>
      <c r="C1" s="92"/>
      <c r="D1" s="92"/>
      <c r="E1" s="92"/>
      <c r="F1" s="92"/>
      <c r="G1" s="93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23</v>
      </c>
      <c r="B3" s="86" t="s">
        <v>25</v>
      </c>
      <c r="C3" s="87"/>
      <c r="D3" s="87"/>
      <c r="E3" s="87"/>
      <c r="F3" s="87"/>
      <c r="G3" s="88"/>
      <c r="H3" s="24"/>
      <c r="I3" s="25"/>
      <c r="J3" s="25"/>
    </row>
    <row r="4" spans="1:11" ht="22.5" customHeight="1">
      <c r="A4" s="27" t="s">
        <v>24</v>
      </c>
      <c r="B4" s="28" t="s">
        <v>26</v>
      </c>
      <c r="C4" s="28" t="s">
        <v>15</v>
      </c>
      <c r="D4" s="29">
        <v>1</v>
      </c>
      <c r="E4" s="30"/>
      <c r="F4" s="31">
        <f>ROUND((D4*E4),2)</f>
        <v>0</v>
      </c>
      <c r="G4" s="32">
        <f>ROUND((F4*(1.23)),2)</f>
        <v>0</v>
      </c>
      <c r="H4" s="33"/>
      <c r="I4" s="33"/>
      <c r="J4" s="33"/>
      <c r="K4" s="33"/>
    </row>
    <row r="5" spans="1:11" ht="22.5" customHeight="1" thickBot="1">
      <c r="A5" s="34" t="s">
        <v>141</v>
      </c>
      <c r="B5" s="35" t="s">
        <v>27</v>
      </c>
      <c r="C5" s="35" t="s">
        <v>15</v>
      </c>
      <c r="D5" s="36">
        <v>1</v>
      </c>
      <c r="E5" s="37"/>
      <c r="F5" s="38">
        <f t="shared" ref="F5" si="0">ROUND((D5*E5),2)</f>
        <v>0</v>
      </c>
      <c r="G5" s="39">
        <f t="shared" ref="G5" si="1">ROUND((F5*(1.23)),2)</f>
        <v>0</v>
      </c>
      <c r="H5" s="33"/>
      <c r="I5" s="33"/>
      <c r="J5" s="33"/>
      <c r="K5" s="33"/>
    </row>
    <row r="6" spans="1:11" ht="22.5" customHeight="1" thickTop="1">
      <c r="A6" s="94" t="s">
        <v>28</v>
      </c>
      <c r="B6" s="95"/>
      <c r="C6" s="95"/>
      <c r="D6" s="95"/>
      <c r="E6" s="95"/>
      <c r="F6" s="40">
        <f>SUM(F4:F5)</f>
        <v>0</v>
      </c>
      <c r="G6" s="41">
        <f>SUM(G4:G5)</f>
        <v>0</v>
      </c>
      <c r="H6" s="33"/>
      <c r="I6" s="33"/>
      <c r="J6" s="33"/>
      <c r="K6" s="33"/>
    </row>
    <row r="7" spans="1:11" ht="22.5" customHeight="1">
      <c r="A7" s="23" t="s">
        <v>29</v>
      </c>
      <c r="B7" s="86" t="s">
        <v>176</v>
      </c>
      <c r="C7" s="87"/>
      <c r="D7" s="87"/>
      <c r="E7" s="87"/>
      <c r="F7" s="87"/>
      <c r="G7" s="88"/>
      <c r="H7" s="33"/>
      <c r="I7" s="33"/>
      <c r="J7" s="33"/>
      <c r="K7" s="33"/>
    </row>
    <row r="8" spans="1:11" ht="22.5" customHeight="1">
      <c r="A8" s="27" t="s">
        <v>44</v>
      </c>
      <c r="B8" s="28" t="s">
        <v>177</v>
      </c>
      <c r="C8" s="28" t="s">
        <v>16</v>
      </c>
      <c r="D8" s="29">
        <v>170</v>
      </c>
      <c r="E8" s="30"/>
      <c r="F8" s="31">
        <f t="shared" ref="F8:F14" si="2">ROUND((D8*E8),2)</f>
        <v>0</v>
      </c>
      <c r="G8" s="32">
        <f t="shared" ref="G8:G14" si="3">ROUND((F8*(1.23)),2)</f>
        <v>0</v>
      </c>
      <c r="H8" s="33"/>
      <c r="I8" s="33"/>
      <c r="J8" s="33"/>
      <c r="K8" s="33"/>
    </row>
    <row r="9" spans="1:11" ht="22.5" customHeight="1">
      <c r="A9" s="42" t="s">
        <v>30</v>
      </c>
      <c r="B9" s="28" t="s">
        <v>130</v>
      </c>
      <c r="C9" s="43" t="s">
        <v>20</v>
      </c>
      <c r="D9" s="44">
        <v>6</v>
      </c>
      <c r="E9" s="45"/>
      <c r="F9" s="31">
        <f t="shared" si="2"/>
        <v>0</v>
      </c>
      <c r="G9" s="32">
        <f t="shared" si="3"/>
        <v>0</v>
      </c>
      <c r="H9" s="33"/>
      <c r="I9" s="33"/>
      <c r="J9" s="33"/>
      <c r="K9" s="33"/>
    </row>
    <row r="10" spans="1:11" ht="22.5" customHeight="1">
      <c r="A10" s="42" t="s">
        <v>31</v>
      </c>
      <c r="B10" s="28" t="s">
        <v>131</v>
      </c>
      <c r="C10" s="43" t="s">
        <v>16</v>
      </c>
      <c r="D10" s="44">
        <v>108.6</v>
      </c>
      <c r="E10" s="45"/>
      <c r="F10" s="31">
        <f t="shared" si="2"/>
        <v>0</v>
      </c>
      <c r="G10" s="32">
        <f t="shared" si="3"/>
        <v>0</v>
      </c>
      <c r="H10" s="33"/>
      <c r="I10" s="33"/>
      <c r="J10" s="33"/>
      <c r="K10" s="33"/>
    </row>
    <row r="11" spans="1:11" ht="22.5" customHeight="1">
      <c r="A11" s="42" t="s">
        <v>32</v>
      </c>
      <c r="B11" s="28" t="s">
        <v>132</v>
      </c>
      <c r="C11" s="43" t="s">
        <v>16</v>
      </c>
      <c r="D11" s="44">
        <v>24</v>
      </c>
      <c r="E11" s="45"/>
      <c r="F11" s="31">
        <f t="shared" si="2"/>
        <v>0</v>
      </c>
      <c r="G11" s="32">
        <f t="shared" si="3"/>
        <v>0</v>
      </c>
      <c r="H11" s="33"/>
      <c r="I11" s="33"/>
      <c r="J11" s="33"/>
      <c r="K11" s="33"/>
    </row>
    <row r="12" spans="1:11" ht="22.5" customHeight="1">
      <c r="A12" s="42" t="s">
        <v>33</v>
      </c>
      <c r="B12" s="28" t="s">
        <v>133</v>
      </c>
      <c r="C12" s="43" t="s">
        <v>20</v>
      </c>
      <c r="D12" s="44">
        <v>16</v>
      </c>
      <c r="E12" s="45"/>
      <c r="F12" s="31">
        <f t="shared" si="2"/>
        <v>0</v>
      </c>
      <c r="G12" s="32">
        <f t="shared" si="3"/>
        <v>0</v>
      </c>
      <c r="H12" s="33"/>
      <c r="I12" s="33"/>
      <c r="J12" s="33"/>
      <c r="K12" s="33"/>
    </row>
    <row r="13" spans="1:11" ht="22.5" customHeight="1">
      <c r="A13" s="42" t="s">
        <v>144</v>
      </c>
      <c r="B13" s="28" t="s">
        <v>178</v>
      </c>
      <c r="C13" s="28" t="s">
        <v>16</v>
      </c>
      <c r="D13" s="44">
        <v>170</v>
      </c>
      <c r="E13" s="45"/>
      <c r="F13" s="31">
        <f t="shared" si="2"/>
        <v>0</v>
      </c>
      <c r="G13" s="32">
        <f t="shared" si="3"/>
        <v>0</v>
      </c>
      <c r="H13" s="33"/>
      <c r="I13" s="33"/>
      <c r="J13" s="33"/>
      <c r="K13" s="33"/>
    </row>
    <row r="14" spans="1:11" ht="22.5" customHeight="1" thickBot="1">
      <c r="A14" s="42" t="s">
        <v>145</v>
      </c>
      <c r="B14" s="28" t="s">
        <v>179</v>
      </c>
      <c r="C14" s="28" t="s">
        <v>16</v>
      </c>
      <c r="D14" s="36">
        <v>170</v>
      </c>
      <c r="E14" s="37"/>
      <c r="F14" s="38">
        <f t="shared" si="2"/>
        <v>0</v>
      </c>
      <c r="G14" s="39">
        <f t="shared" si="3"/>
        <v>0</v>
      </c>
      <c r="H14" s="33"/>
      <c r="I14" s="33"/>
      <c r="J14" s="33"/>
      <c r="K14" s="33"/>
    </row>
    <row r="15" spans="1:11" ht="22.5" customHeight="1" thickTop="1">
      <c r="A15" s="83" t="s">
        <v>129</v>
      </c>
      <c r="B15" s="84"/>
      <c r="C15" s="84"/>
      <c r="D15" s="84"/>
      <c r="E15" s="85"/>
      <c r="F15" s="40">
        <f>SUM(F8:F14)</f>
        <v>0</v>
      </c>
      <c r="G15" s="41">
        <f>SUM(G8:G14)</f>
        <v>0</v>
      </c>
      <c r="H15" s="33"/>
      <c r="I15" s="33"/>
      <c r="J15" s="33"/>
      <c r="K15" s="33"/>
    </row>
    <row r="16" spans="1:11" ht="22.5" customHeight="1">
      <c r="A16" s="23" t="s">
        <v>34</v>
      </c>
      <c r="B16" s="86" t="s">
        <v>180</v>
      </c>
      <c r="C16" s="87"/>
      <c r="D16" s="87"/>
      <c r="E16" s="87"/>
      <c r="F16" s="87"/>
      <c r="G16" s="88"/>
      <c r="H16" s="33"/>
      <c r="I16" s="33"/>
      <c r="J16" s="33"/>
      <c r="K16" s="33"/>
    </row>
    <row r="17" spans="1:11" ht="22.5" customHeight="1">
      <c r="A17" s="27" t="s">
        <v>35</v>
      </c>
      <c r="B17" s="60" t="s">
        <v>186</v>
      </c>
      <c r="C17" s="60" t="s">
        <v>20</v>
      </c>
      <c r="D17" s="29">
        <v>2</v>
      </c>
      <c r="E17" s="30"/>
      <c r="F17" s="31">
        <f>ROUND((D17*E17),2)</f>
        <v>0</v>
      </c>
      <c r="G17" s="32">
        <f>ROUND((F17*(1.23)),2)</f>
        <v>0</v>
      </c>
      <c r="H17" s="33"/>
      <c r="I17" s="33"/>
      <c r="J17" s="33"/>
      <c r="K17" s="33"/>
    </row>
    <row r="18" spans="1:11" ht="22.5" customHeight="1">
      <c r="A18" s="42" t="s">
        <v>36</v>
      </c>
      <c r="B18" s="60" t="s">
        <v>185</v>
      </c>
      <c r="C18" s="60" t="s">
        <v>16</v>
      </c>
      <c r="D18" s="44">
        <v>178</v>
      </c>
      <c r="E18" s="45"/>
      <c r="F18" s="31">
        <f>ROUND((D18*E18),2)</f>
        <v>0</v>
      </c>
      <c r="G18" s="32">
        <f>ROUND((F18*(1.23)),2)</f>
        <v>0</v>
      </c>
      <c r="H18" s="33"/>
      <c r="I18" s="33"/>
      <c r="J18" s="33"/>
      <c r="K18" s="33"/>
    </row>
    <row r="19" spans="1:11" ht="22.5" customHeight="1">
      <c r="A19" s="42" t="s">
        <v>37</v>
      </c>
      <c r="B19" s="60" t="s">
        <v>188</v>
      </c>
      <c r="C19" s="60" t="s">
        <v>16</v>
      </c>
      <c r="D19" s="44">
        <v>129.30000000000001</v>
      </c>
      <c r="E19" s="45"/>
      <c r="F19" s="31">
        <f t="shared" ref="F19:F20" si="4">ROUND((D19*E19),2)</f>
        <v>0</v>
      </c>
      <c r="G19" s="32">
        <f t="shared" ref="G19:G20" si="5">ROUND((F19*(1.23)),2)</f>
        <v>0</v>
      </c>
      <c r="H19" s="33"/>
      <c r="I19" s="33"/>
      <c r="J19" s="33"/>
      <c r="K19" s="33"/>
    </row>
    <row r="20" spans="1:11" ht="22.5" customHeight="1">
      <c r="A20" s="42" t="s">
        <v>38</v>
      </c>
      <c r="B20" s="60" t="s">
        <v>191</v>
      </c>
      <c r="C20" s="60" t="s">
        <v>20</v>
      </c>
      <c r="D20" s="44">
        <v>16</v>
      </c>
      <c r="E20" s="45"/>
      <c r="F20" s="31">
        <f t="shared" si="4"/>
        <v>0</v>
      </c>
      <c r="G20" s="32">
        <f t="shared" si="5"/>
        <v>0</v>
      </c>
      <c r="H20" s="33"/>
      <c r="I20" s="33"/>
      <c r="J20" s="33"/>
      <c r="K20" s="33"/>
    </row>
    <row r="21" spans="1:11" ht="22.5" customHeight="1" thickBot="1">
      <c r="A21" s="42" t="s">
        <v>146</v>
      </c>
      <c r="B21" s="60" t="s">
        <v>190</v>
      </c>
      <c r="C21" s="60" t="s">
        <v>16</v>
      </c>
      <c r="D21" s="44">
        <v>178</v>
      </c>
      <c r="E21" s="45"/>
      <c r="F21" s="38">
        <f>ROUND((D21*E21),2)</f>
        <v>0</v>
      </c>
      <c r="G21" s="39">
        <f>ROUND((F21*(1.23)),2)</f>
        <v>0</v>
      </c>
      <c r="H21" s="33"/>
      <c r="I21" s="33"/>
      <c r="J21" s="33"/>
      <c r="K21" s="33"/>
    </row>
    <row r="22" spans="1:11" ht="22.5" customHeight="1" thickTop="1">
      <c r="A22" s="83" t="s">
        <v>184</v>
      </c>
      <c r="B22" s="84"/>
      <c r="C22" s="84"/>
      <c r="D22" s="84"/>
      <c r="E22" s="85"/>
      <c r="F22" s="40">
        <f>SUM(F17:F21)</f>
        <v>0</v>
      </c>
      <c r="G22" s="41">
        <f>SUM(G17:G21)</f>
        <v>0</v>
      </c>
      <c r="H22" s="33"/>
      <c r="I22" s="33"/>
      <c r="J22" s="33"/>
      <c r="K22" s="33"/>
    </row>
    <row r="23" spans="1:11" ht="22.5" customHeight="1">
      <c r="A23" s="46" t="s">
        <v>39</v>
      </c>
      <c r="B23" s="86" t="s">
        <v>149</v>
      </c>
      <c r="C23" s="87"/>
      <c r="D23" s="87"/>
      <c r="E23" s="87"/>
      <c r="F23" s="87"/>
      <c r="G23" s="88"/>
      <c r="H23" s="33"/>
      <c r="I23" s="33"/>
      <c r="J23" s="33"/>
      <c r="K23" s="33"/>
    </row>
    <row r="24" spans="1:11" ht="22.5" customHeight="1">
      <c r="A24" s="27" t="s">
        <v>40</v>
      </c>
      <c r="B24" s="28" t="s">
        <v>17</v>
      </c>
      <c r="C24" s="28" t="s">
        <v>147</v>
      </c>
      <c r="D24" s="29">
        <f>D26+D27</f>
        <v>860</v>
      </c>
      <c r="E24" s="30"/>
      <c r="F24" s="31">
        <f t="shared" ref="F24:F27" si="6">ROUND((D24*E24),2)</f>
        <v>0</v>
      </c>
      <c r="G24" s="32">
        <f t="shared" ref="G24:G27" si="7">ROUND((F24*(1.23)),2)</f>
        <v>0</v>
      </c>
      <c r="H24" s="33"/>
      <c r="I24" s="33"/>
      <c r="J24" s="33"/>
      <c r="K24" s="33"/>
    </row>
    <row r="25" spans="1:11" ht="22.5" customHeight="1">
      <c r="A25" s="27" t="s">
        <v>41</v>
      </c>
      <c r="B25" s="28" t="s">
        <v>126</v>
      </c>
      <c r="C25" s="28" t="s">
        <v>148</v>
      </c>
      <c r="D25" s="29">
        <f>D26*0.2+D27*0.1</f>
        <v>154</v>
      </c>
      <c r="E25" s="30"/>
      <c r="F25" s="31">
        <f t="shared" si="6"/>
        <v>0</v>
      </c>
      <c r="G25" s="32">
        <f t="shared" si="7"/>
        <v>0</v>
      </c>
      <c r="H25" s="33"/>
      <c r="I25" s="33"/>
      <c r="J25" s="33"/>
      <c r="K25" s="33"/>
    </row>
    <row r="26" spans="1:11" ht="22.5" customHeight="1">
      <c r="A26" s="27" t="s">
        <v>42</v>
      </c>
      <c r="B26" s="28" t="s">
        <v>192</v>
      </c>
      <c r="C26" s="28" t="s">
        <v>147</v>
      </c>
      <c r="D26" s="29">
        <v>680</v>
      </c>
      <c r="E26" s="30"/>
      <c r="F26" s="31">
        <f t="shared" si="6"/>
        <v>0</v>
      </c>
      <c r="G26" s="32">
        <f t="shared" si="7"/>
        <v>0</v>
      </c>
    </row>
    <row r="27" spans="1:11" ht="22.5" customHeight="1" thickBot="1">
      <c r="A27" s="27" t="s">
        <v>43</v>
      </c>
      <c r="B27" s="35" t="s">
        <v>193</v>
      </c>
      <c r="C27" s="35" t="s">
        <v>147</v>
      </c>
      <c r="D27" s="36">
        <v>180</v>
      </c>
      <c r="E27" s="37"/>
      <c r="F27" s="38">
        <f t="shared" si="6"/>
        <v>0</v>
      </c>
      <c r="G27" s="39">
        <f t="shared" si="7"/>
        <v>0</v>
      </c>
    </row>
    <row r="28" spans="1:11" ht="22.5" customHeight="1" thickTop="1">
      <c r="A28" s="83" t="s">
        <v>142</v>
      </c>
      <c r="B28" s="84"/>
      <c r="C28" s="84"/>
      <c r="D28" s="84"/>
      <c r="E28" s="85"/>
      <c r="F28" s="40">
        <f>SUM(F24:F27)</f>
        <v>0</v>
      </c>
      <c r="G28" s="41">
        <f>SUM(G24:G27)</f>
        <v>0</v>
      </c>
    </row>
    <row r="29" spans="1:11" ht="22.5" customHeight="1">
      <c r="A29" s="46" t="s">
        <v>135</v>
      </c>
      <c r="B29" s="89" t="s">
        <v>18</v>
      </c>
      <c r="C29" s="89"/>
      <c r="D29" s="89"/>
      <c r="E29" s="89"/>
      <c r="F29" s="89"/>
      <c r="G29" s="90"/>
      <c r="H29" s="33"/>
      <c r="I29" s="33"/>
      <c r="J29" s="33"/>
      <c r="K29" s="33"/>
    </row>
    <row r="30" spans="1:11" ht="22.5" customHeight="1">
      <c r="A30" s="27" t="s">
        <v>136</v>
      </c>
      <c r="B30" s="28" t="s">
        <v>127</v>
      </c>
      <c r="C30" s="28" t="s">
        <v>15</v>
      </c>
      <c r="D30" s="29">
        <v>1</v>
      </c>
      <c r="E30" s="30"/>
      <c r="F30" s="31">
        <f>ROUND((D30*E30),2)</f>
        <v>0</v>
      </c>
      <c r="G30" s="32">
        <f>ROUND((F30*(1.23)),2)</f>
        <v>0</v>
      </c>
      <c r="H30" s="33"/>
      <c r="I30" s="33"/>
      <c r="J30" s="33"/>
      <c r="K30" s="33"/>
    </row>
    <row r="31" spans="1:11" ht="22.5" customHeight="1">
      <c r="A31" s="27" t="s">
        <v>137</v>
      </c>
      <c r="B31" s="28" t="s">
        <v>195</v>
      </c>
      <c r="C31" s="28" t="s">
        <v>15</v>
      </c>
      <c r="D31" s="29">
        <v>1</v>
      </c>
      <c r="E31" s="30"/>
      <c r="F31" s="31">
        <f>ROUND((D31*E31),2)</f>
        <v>0</v>
      </c>
      <c r="G31" s="32">
        <f>ROUND((F31*(1.23)),2)</f>
        <v>0</v>
      </c>
      <c r="H31" s="33"/>
      <c r="I31" s="33"/>
      <c r="J31" s="33"/>
      <c r="K31" s="33"/>
    </row>
    <row r="32" spans="1:11" ht="22.5" customHeight="1">
      <c r="A32" s="27" t="s">
        <v>138</v>
      </c>
      <c r="B32" s="28" t="s">
        <v>181</v>
      </c>
      <c r="C32" s="28" t="s">
        <v>15</v>
      </c>
      <c r="D32" s="29">
        <v>1</v>
      </c>
      <c r="E32" s="45"/>
      <c r="F32" s="31">
        <f>ROUND((D32*E32),2)</f>
        <v>0</v>
      </c>
      <c r="G32" s="32">
        <f>ROUND((F32*(1.23)),2)</f>
        <v>0</v>
      </c>
      <c r="H32" s="33"/>
      <c r="I32" s="33"/>
      <c r="J32" s="33"/>
      <c r="K32" s="33"/>
    </row>
    <row r="33" spans="1:11" ht="22.5" customHeight="1">
      <c r="A33" s="27" t="s">
        <v>139</v>
      </c>
      <c r="B33" s="43" t="s">
        <v>19</v>
      </c>
      <c r="C33" s="43" t="s">
        <v>20</v>
      </c>
      <c r="D33" s="44">
        <v>4</v>
      </c>
      <c r="E33" s="45"/>
      <c r="F33" s="31">
        <f>ROUND((D33*E33),2)</f>
        <v>0</v>
      </c>
      <c r="G33" s="32">
        <f>ROUND((F33*(1.23)),2)</f>
        <v>0</v>
      </c>
      <c r="H33" s="33"/>
      <c r="I33" s="33"/>
      <c r="J33" s="33"/>
      <c r="K33" s="33"/>
    </row>
    <row r="34" spans="1:11" ht="22.5" customHeight="1" thickBot="1">
      <c r="A34" s="27" t="s">
        <v>140</v>
      </c>
      <c r="B34" s="35" t="s">
        <v>182</v>
      </c>
      <c r="C34" s="35" t="s">
        <v>183</v>
      </c>
      <c r="D34" s="36">
        <v>1</v>
      </c>
      <c r="E34" s="37"/>
      <c r="F34" s="38">
        <f>ROUND((D34*E34),2)</f>
        <v>0</v>
      </c>
      <c r="G34" s="39">
        <f>ROUND((F34*(1.23)),2)</f>
        <v>0</v>
      </c>
      <c r="H34" s="33"/>
      <c r="I34" s="33"/>
      <c r="J34" s="33"/>
      <c r="K34" s="33"/>
    </row>
    <row r="35" spans="1:11" ht="22.5" customHeight="1" thickTop="1" thickBot="1">
      <c r="A35" s="80" t="s">
        <v>21</v>
      </c>
      <c r="B35" s="81"/>
      <c r="C35" s="81"/>
      <c r="D35" s="81"/>
      <c r="E35" s="82"/>
      <c r="F35" s="47">
        <f>SUM(F30:F34)</f>
        <v>0</v>
      </c>
      <c r="G35" s="48">
        <f>SUM(G30:G34)</f>
        <v>0</v>
      </c>
      <c r="H35" s="33"/>
      <c r="I35" s="33"/>
      <c r="J35" s="33"/>
      <c r="K35" s="33"/>
    </row>
    <row r="36" spans="1:11" ht="22.5" customHeight="1" thickBot="1">
      <c r="A36" s="77" t="s">
        <v>22</v>
      </c>
      <c r="B36" s="78"/>
      <c r="C36" s="78"/>
      <c r="D36" s="78"/>
      <c r="E36" s="79"/>
      <c r="F36" s="49">
        <f>SUM(F6,F28,F35,F15,F22)</f>
        <v>0</v>
      </c>
      <c r="G36" s="50">
        <f>SUM(G6,G28,G35,G22,G15)</f>
        <v>0</v>
      </c>
    </row>
    <row r="37" spans="1:11">
      <c r="E37" s="33"/>
    </row>
  </sheetData>
  <protectedRanges>
    <protectedRange sqref="E3:E35" name="Zakres1"/>
  </protectedRanges>
  <dataConsolidate/>
  <mergeCells count="12">
    <mergeCell ref="A36:E36"/>
    <mergeCell ref="A1:G1"/>
    <mergeCell ref="B3:G3"/>
    <mergeCell ref="A6:E6"/>
    <mergeCell ref="B7:G7"/>
    <mergeCell ref="A15:E15"/>
    <mergeCell ref="B16:G16"/>
    <mergeCell ref="A22:E22"/>
    <mergeCell ref="B23:G23"/>
    <mergeCell ref="A28:E28"/>
    <mergeCell ref="B29:G29"/>
    <mergeCell ref="A35:E35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0F6B-7640-48AD-83D8-C00B6AAE7191}">
  <sheetPr>
    <pageSetUpPr fitToPage="1"/>
  </sheetPr>
  <dimension ref="A1:K31"/>
  <sheetViews>
    <sheetView view="pageBreakPreview" zoomScaleNormal="100" zoomScaleSheetLayoutView="100" workbookViewId="0">
      <selection activeCell="A6" sqref="A6:E6"/>
    </sheetView>
  </sheetViews>
  <sheetFormatPr defaultColWidth="9.140625" defaultRowHeight="15"/>
  <cols>
    <col min="1" max="1" width="5.5703125" style="51" customWidth="1"/>
    <col min="2" max="2" width="109.5703125" style="26" customWidth="1"/>
    <col min="3" max="3" width="6" style="26" customWidth="1"/>
    <col min="4" max="4" width="9.140625" style="52"/>
    <col min="5" max="5" width="15.5703125" style="26" customWidth="1"/>
    <col min="6" max="7" width="17" style="53" customWidth="1"/>
    <col min="8" max="9" width="12.7109375" style="26" customWidth="1"/>
    <col min="10" max="16384" width="9.140625" style="26"/>
  </cols>
  <sheetData>
    <row r="1" spans="1:11" s="16" customFormat="1" ht="55.5" customHeight="1">
      <c r="A1" s="91" t="s">
        <v>204</v>
      </c>
      <c r="B1" s="92"/>
      <c r="C1" s="92"/>
      <c r="D1" s="92"/>
      <c r="E1" s="92"/>
      <c r="F1" s="92"/>
      <c r="G1" s="93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23</v>
      </c>
      <c r="B3" s="86" t="s">
        <v>25</v>
      </c>
      <c r="C3" s="87"/>
      <c r="D3" s="87"/>
      <c r="E3" s="87"/>
      <c r="F3" s="87"/>
      <c r="G3" s="88"/>
      <c r="H3" s="24"/>
      <c r="I3" s="25"/>
      <c r="J3" s="25"/>
    </row>
    <row r="4" spans="1:11" ht="22.5" customHeight="1">
      <c r="A4" s="27" t="s">
        <v>24</v>
      </c>
      <c r="B4" s="28" t="s">
        <v>26</v>
      </c>
      <c r="C4" s="28" t="s">
        <v>15</v>
      </c>
      <c r="D4" s="29">
        <v>1</v>
      </c>
      <c r="E4" s="30"/>
      <c r="F4" s="31">
        <f>ROUND((D4*E4),2)</f>
        <v>0</v>
      </c>
      <c r="G4" s="32">
        <f>ROUND((F4*(1.23)),2)</f>
        <v>0</v>
      </c>
      <c r="H4" s="33"/>
      <c r="I4" s="33"/>
      <c r="J4" s="33"/>
      <c r="K4" s="33"/>
    </row>
    <row r="5" spans="1:11" ht="22.5" customHeight="1" thickBot="1">
      <c r="A5" s="34" t="s">
        <v>141</v>
      </c>
      <c r="B5" s="35" t="s">
        <v>27</v>
      </c>
      <c r="C5" s="35" t="s">
        <v>15</v>
      </c>
      <c r="D5" s="36">
        <v>1</v>
      </c>
      <c r="E5" s="37"/>
      <c r="F5" s="38">
        <f t="shared" ref="F5" si="0">ROUND((D5*E5),2)</f>
        <v>0</v>
      </c>
      <c r="G5" s="39">
        <f t="shared" ref="G5" si="1">ROUND((F5*(1.23)),2)</f>
        <v>0</v>
      </c>
      <c r="H5" s="33"/>
      <c r="I5" s="33"/>
      <c r="J5" s="33"/>
      <c r="K5" s="33"/>
    </row>
    <row r="6" spans="1:11" ht="22.5" customHeight="1" thickTop="1">
      <c r="A6" s="94" t="s">
        <v>28</v>
      </c>
      <c r="B6" s="95"/>
      <c r="C6" s="95"/>
      <c r="D6" s="95"/>
      <c r="E6" s="95"/>
      <c r="F6" s="40">
        <f>SUM(F4:F5)</f>
        <v>0</v>
      </c>
      <c r="G6" s="41">
        <f>SUM(G4:G5)</f>
        <v>0</v>
      </c>
      <c r="H6" s="33"/>
      <c r="I6" s="33"/>
      <c r="J6" s="33"/>
      <c r="K6" s="33"/>
    </row>
    <row r="7" spans="1:11" ht="22.5" customHeight="1">
      <c r="A7" s="23" t="s">
        <v>29</v>
      </c>
      <c r="B7" s="86" t="s">
        <v>176</v>
      </c>
      <c r="C7" s="87"/>
      <c r="D7" s="87"/>
      <c r="E7" s="87"/>
      <c r="F7" s="87"/>
      <c r="G7" s="88"/>
      <c r="H7" s="33"/>
      <c r="I7" s="33"/>
      <c r="J7" s="33"/>
      <c r="K7" s="33"/>
    </row>
    <row r="8" spans="1:11" ht="22.5" customHeight="1">
      <c r="A8" s="27" t="s">
        <v>44</v>
      </c>
      <c r="B8" s="28" t="s">
        <v>177</v>
      </c>
      <c r="C8" s="28" t="s">
        <v>16</v>
      </c>
      <c r="D8" s="29">
        <v>193</v>
      </c>
      <c r="E8" s="30"/>
      <c r="F8" s="31">
        <f t="shared" ref="F8:F14" si="2">ROUND((D8*E8),2)</f>
        <v>0</v>
      </c>
      <c r="G8" s="32">
        <f t="shared" ref="G8:G14" si="3">ROUND((F8*(1.23)),2)</f>
        <v>0</v>
      </c>
      <c r="H8" s="33"/>
      <c r="I8" s="33"/>
      <c r="J8" s="33"/>
      <c r="K8" s="33"/>
    </row>
    <row r="9" spans="1:11" ht="22.5" customHeight="1">
      <c r="A9" s="42" t="s">
        <v>30</v>
      </c>
      <c r="B9" s="28" t="s">
        <v>130</v>
      </c>
      <c r="C9" s="43" t="s">
        <v>20</v>
      </c>
      <c r="D9" s="44">
        <v>6</v>
      </c>
      <c r="E9" s="45"/>
      <c r="F9" s="31">
        <f t="shared" si="2"/>
        <v>0</v>
      </c>
      <c r="G9" s="32">
        <f t="shared" si="3"/>
        <v>0</v>
      </c>
      <c r="H9" s="33"/>
      <c r="I9" s="33"/>
      <c r="J9" s="33"/>
      <c r="K9" s="33"/>
    </row>
    <row r="10" spans="1:11" ht="22.5" customHeight="1">
      <c r="A10" s="42" t="s">
        <v>31</v>
      </c>
      <c r="B10" s="28" t="s">
        <v>131</v>
      </c>
      <c r="C10" s="43" t="s">
        <v>16</v>
      </c>
      <c r="D10" s="44">
        <v>32.6</v>
      </c>
      <c r="E10" s="45"/>
      <c r="F10" s="31">
        <f t="shared" si="2"/>
        <v>0</v>
      </c>
      <c r="G10" s="32">
        <f t="shared" si="3"/>
        <v>0</v>
      </c>
      <c r="H10" s="33"/>
      <c r="I10" s="33"/>
      <c r="J10" s="33"/>
      <c r="K10" s="33"/>
    </row>
    <row r="11" spans="1:11" ht="22.5" customHeight="1">
      <c r="A11" s="42" t="s">
        <v>32</v>
      </c>
      <c r="B11" s="28" t="s">
        <v>132</v>
      </c>
      <c r="C11" s="43" t="s">
        <v>16</v>
      </c>
      <c r="D11" s="44">
        <v>7.5</v>
      </c>
      <c r="E11" s="45"/>
      <c r="F11" s="31">
        <f t="shared" si="2"/>
        <v>0</v>
      </c>
      <c r="G11" s="32">
        <f t="shared" si="3"/>
        <v>0</v>
      </c>
      <c r="H11" s="33"/>
      <c r="I11" s="33"/>
      <c r="J11" s="33"/>
      <c r="K11" s="33"/>
    </row>
    <row r="12" spans="1:11" ht="22.5" customHeight="1">
      <c r="A12" s="42" t="s">
        <v>33</v>
      </c>
      <c r="B12" s="28" t="s">
        <v>133</v>
      </c>
      <c r="C12" s="43" t="s">
        <v>20</v>
      </c>
      <c r="D12" s="44">
        <v>5</v>
      </c>
      <c r="E12" s="45"/>
      <c r="F12" s="31">
        <f t="shared" si="2"/>
        <v>0</v>
      </c>
      <c r="G12" s="32">
        <f t="shared" si="3"/>
        <v>0</v>
      </c>
      <c r="H12" s="33"/>
      <c r="I12" s="33"/>
      <c r="J12" s="33"/>
      <c r="K12" s="33"/>
    </row>
    <row r="13" spans="1:11" ht="22.5" customHeight="1">
      <c r="A13" s="42" t="s">
        <v>144</v>
      </c>
      <c r="B13" s="28" t="s">
        <v>178</v>
      </c>
      <c r="C13" s="28" t="s">
        <v>16</v>
      </c>
      <c r="D13" s="44">
        <v>193</v>
      </c>
      <c r="E13" s="45"/>
      <c r="F13" s="31">
        <f t="shared" si="2"/>
        <v>0</v>
      </c>
      <c r="G13" s="32">
        <f t="shared" si="3"/>
        <v>0</v>
      </c>
      <c r="H13" s="33"/>
      <c r="I13" s="33"/>
      <c r="J13" s="33"/>
      <c r="K13" s="33"/>
    </row>
    <row r="14" spans="1:11" ht="22.5" customHeight="1" thickBot="1">
      <c r="A14" s="42" t="s">
        <v>145</v>
      </c>
      <c r="B14" s="28" t="s">
        <v>179</v>
      </c>
      <c r="C14" s="28" t="s">
        <v>16</v>
      </c>
      <c r="D14" s="36">
        <v>193</v>
      </c>
      <c r="E14" s="37"/>
      <c r="F14" s="38">
        <f t="shared" si="2"/>
        <v>0</v>
      </c>
      <c r="G14" s="39">
        <f t="shared" si="3"/>
        <v>0</v>
      </c>
      <c r="H14" s="33"/>
      <c r="I14" s="33"/>
      <c r="J14" s="33"/>
      <c r="K14" s="33"/>
    </row>
    <row r="15" spans="1:11" ht="22.5" customHeight="1" thickTop="1">
      <c r="A15" s="83" t="s">
        <v>129</v>
      </c>
      <c r="B15" s="84"/>
      <c r="C15" s="84"/>
      <c r="D15" s="84"/>
      <c r="E15" s="85"/>
      <c r="F15" s="40">
        <f>SUM(F8:F14)</f>
        <v>0</v>
      </c>
      <c r="G15" s="41">
        <f>SUM(G8:G14)</f>
        <v>0</v>
      </c>
      <c r="H15" s="33"/>
      <c r="I15" s="33"/>
      <c r="J15" s="33"/>
      <c r="K15" s="33"/>
    </row>
    <row r="16" spans="1:11" ht="22.5" customHeight="1">
      <c r="A16" s="46" t="s">
        <v>34</v>
      </c>
      <c r="B16" s="86" t="s">
        <v>149</v>
      </c>
      <c r="C16" s="87"/>
      <c r="D16" s="87"/>
      <c r="E16" s="87"/>
      <c r="F16" s="87"/>
      <c r="G16" s="88"/>
      <c r="H16" s="33"/>
      <c r="I16" s="33"/>
      <c r="J16" s="33"/>
      <c r="K16" s="33"/>
    </row>
    <row r="17" spans="1:11" ht="22.5" customHeight="1">
      <c r="A17" s="27" t="s">
        <v>35</v>
      </c>
      <c r="B17" s="28" t="s">
        <v>17</v>
      </c>
      <c r="C17" s="28" t="s">
        <v>147</v>
      </c>
      <c r="D17" s="29">
        <f>D19+D20+D21</f>
        <v>812</v>
      </c>
      <c r="E17" s="30"/>
      <c r="F17" s="31">
        <f t="shared" ref="F17:F21" si="4">ROUND((D17*E17),2)</f>
        <v>0</v>
      </c>
      <c r="G17" s="32">
        <f t="shared" ref="G17:G21" si="5">ROUND((F17*(1.23)),2)</f>
        <v>0</v>
      </c>
      <c r="H17" s="33"/>
      <c r="I17" s="33"/>
      <c r="J17" s="33"/>
      <c r="K17" s="33"/>
    </row>
    <row r="18" spans="1:11" ht="22.5" customHeight="1">
      <c r="A18" s="27" t="s">
        <v>36</v>
      </c>
      <c r="B18" s="28" t="s">
        <v>126</v>
      </c>
      <c r="C18" s="28" t="s">
        <v>148</v>
      </c>
      <c r="D18" s="29">
        <f>D19*0.4+D20*0.2+D21*0.1</f>
        <v>164.4</v>
      </c>
      <c r="E18" s="30"/>
      <c r="F18" s="31">
        <f t="shared" si="4"/>
        <v>0</v>
      </c>
      <c r="G18" s="32">
        <f t="shared" si="5"/>
        <v>0</v>
      </c>
      <c r="H18" s="33"/>
      <c r="I18" s="33"/>
      <c r="J18" s="33"/>
      <c r="K18" s="33"/>
    </row>
    <row r="19" spans="1:11" ht="22.5" customHeight="1">
      <c r="A19" s="27" t="s">
        <v>37</v>
      </c>
      <c r="B19" s="28" t="s">
        <v>194</v>
      </c>
      <c r="C19" s="28" t="s">
        <v>147</v>
      </c>
      <c r="D19" s="29">
        <v>60</v>
      </c>
      <c r="E19" s="30"/>
      <c r="F19" s="31">
        <f t="shared" si="4"/>
        <v>0</v>
      </c>
      <c r="G19" s="32">
        <f t="shared" si="5"/>
        <v>0</v>
      </c>
      <c r="H19" s="33"/>
      <c r="I19" s="33"/>
      <c r="J19" s="33"/>
      <c r="K19" s="33"/>
    </row>
    <row r="20" spans="1:11" ht="22.5" customHeight="1">
      <c r="A20" s="27" t="s">
        <v>38</v>
      </c>
      <c r="B20" s="28" t="s">
        <v>192</v>
      </c>
      <c r="C20" s="28" t="s">
        <v>147</v>
      </c>
      <c r="D20" s="29">
        <v>652</v>
      </c>
      <c r="E20" s="30"/>
      <c r="F20" s="31">
        <f t="shared" si="4"/>
        <v>0</v>
      </c>
      <c r="G20" s="32">
        <f t="shared" si="5"/>
        <v>0</v>
      </c>
    </row>
    <row r="21" spans="1:11" ht="22.5" customHeight="1" thickBot="1">
      <c r="A21" s="27" t="s">
        <v>146</v>
      </c>
      <c r="B21" s="35" t="s">
        <v>193</v>
      </c>
      <c r="C21" s="35" t="s">
        <v>147</v>
      </c>
      <c r="D21" s="36">
        <v>100</v>
      </c>
      <c r="E21" s="37"/>
      <c r="F21" s="38">
        <f t="shared" si="4"/>
        <v>0</v>
      </c>
      <c r="G21" s="39">
        <f t="shared" si="5"/>
        <v>0</v>
      </c>
    </row>
    <row r="22" spans="1:11" ht="22.5" customHeight="1" thickTop="1">
      <c r="A22" s="83" t="s">
        <v>142</v>
      </c>
      <c r="B22" s="84"/>
      <c r="C22" s="84"/>
      <c r="D22" s="84"/>
      <c r="E22" s="85"/>
      <c r="F22" s="40">
        <f>SUM(F17:F21)</f>
        <v>0</v>
      </c>
      <c r="G22" s="41">
        <f>SUM(G17:G21)</f>
        <v>0</v>
      </c>
    </row>
    <row r="23" spans="1:11" ht="22.5" customHeight="1">
      <c r="A23" s="46" t="s">
        <v>39</v>
      </c>
      <c r="B23" s="89" t="s">
        <v>18</v>
      </c>
      <c r="C23" s="89"/>
      <c r="D23" s="89"/>
      <c r="E23" s="89"/>
      <c r="F23" s="89"/>
      <c r="G23" s="90"/>
      <c r="H23" s="33"/>
      <c r="I23" s="33"/>
      <c r="J23" s="33"/>
      <c r="K23" s="33"/>
    </row>
    <row r="24" spans="1:11" ht="22.5" customHeight="1">
      <c r="A24" s="27" t="s">
        <v>40</v>
      </c>
      <c r="B24" s="28" t="s">
        <v>127</v>
      </c>
      <c r="C24" s="28" t="s">
        <v>15</v>
      </c>
      <c r="D24" s="29">
        <v>1</v>
      </c>
      <c r="E24" s="30"/>
      <c r="F24" s="31">
        <f>ROUND((D24*E24),2)</f>
        <v>0</v>
      </c>
      <c r="G24" s="32">
        <f>ROUND((F24*(1.23)),2)</f>
        <v>0</v>
      </c>
      <c r="H24" s="33"/>
      <c r="I24" s="33"/>
      <c r="J24" s="33"/>
      <c r="K24" s="33"/>
    </row>
    <row r="25" spans="1:11" ht="22.5" customHeight="1">
      <c r="A25" s="27" t="s">
        <v>41</v>
      </c>
      <c r="B25" s="28" t="s">
        <v>195</v>
      </c>
      <c r="C25" s="28" t="s">
        <v>15</v>
      </c>
      <c r="D25" s="29">
        <v>1</v>
      </c>
      <c r="E25" s="30"/>
      <c r="F25" s="31">
        <f>ROUND((D25*E25),2)</f>
        <v>0</v>
      </c>
      <c r="G25" s="32">
        <f>ROUND((F25*(1.23)),2)</f>
        <v>0</v>
      </c>
      <c r="H25" s="33"/>
      <c r="I25" s="33"/>
      <c r="J25" s="33"/>
      <c r="K25" s="33"/>
    </row>
    <row r="26" spans="1:11" ht="22.5" customHeight="1">
      <c r="A26" s="27" t="s">
        <v>42</v>
      </c>
      <c r="B26" s="28" t="s">
        <v>181</v>
      </c>
      <c r="C26" s="28" t="s">
        <v>15</v>
      </c>
      <c r="D26" s="29">
        <v>1</v>
      </c>
      <c r="E26" s="45"/>
      <c r="F26" s="31">
        <f>ROUND((D26*E26),2)</f>
        <v>0</v>
      </c>
      <c r="G26" s="32">
        <f>ROUND((F26*(1.23)),2)</f>
        <v>0</v>
      </c>
      <c r="H26" s="33"/>
      <c r="I26" s="33"/>
      <c r="J26" s="33"/>
      <c r="K26" s="33"/>
    </row>
    <row r="27" spans="1:11" ht="22.5" customHeight="1">
      <c r="A27" s="27" t="s">
        <v>43</v>
      </c>
      <c r="B27" s="43" t="s">
        <v>19</v>
      </c>
      <c r="C27" s="43" t="s">
        <v>20</v>
      </c>
      <c r="D27" s="44">
        <v>4</v>
      </c>
      <c r="E27" s="45"/>
      <c r="F27" s="31">
        <f>ROUND((D27*E27),2)</f>
        <v>0</v>
      </c>
      <c r="G27" s="32">
        <f>ROUND((F27*(1.23)),2)</f>
        <v>0</v>
      </c>
      <c r="H27" s="33"/>
      <c r="I27" s="33"/>
      <c r="J27" s="33"/>
      <c r="K27" s="33"/>
    </row>
    <row r="28" spans="1:11" ht="22.5" customHeight="1" thickBot="1">
      <c r="A28" s="27" t="s">
        <v>134</v>
      </c>
      <c r="B28" s="35" t="s">
        <v>182</v>
      </c>
      <c r="C28" s="35" t="s">
        <v>183</v>
      </c>
      <c r="D28" s="36">
        <v>1</v>
      </c>
      <c r="E28" s="37"/>
      <c r="F28" s="38">
        <f>ROUND((D28*E28),2)</f>
        <v>0</v>
      </c>
      <c r="G28" s="39">
        <f>ROUND((F28*(1.23)),2)</f>
        <v>0</v>
      </c>
      <c r="H28" s="33"/>
      <c r="I28" s="33"/>
      <c r="J28" s="33"/>
      <c r="K28" s="33"/>
    </row>
    <row r="29" spans="1:11" ht="22.5" customHeight="1" thickTop="1" thickBot="1">
      <c r="A29" s="80" t="s">
        <v>21</v>
      </c>
      <c r="B29" s="81"/>
      <c r="C29" s="81"/>
      <c r="D29" s="81"/>
      <c r="E29" s="82"/>
      <c r="F29" s="47">
        <f>SUM(F24:F28)</f>
        <v>0</v>
      </c>
      <c r="G29" s="48">
        <f>SUM(G24:G28)</f>
        <v>0</v>
      </c>
      <c r="H29" s="33"/>
      <c r="I29" s="33"/>
      <c r="J29" s="33"/>
      <c r="K29" s="33"/>
    </row>
    <row r="30" spans="1:11" ht="22.5" customHeight="1" thickBot="1">
      <c r="A30" s="77" t="s">
        <v>22</v>
      </c>
      <c r="B30" s="78"/>
      <c r="C30" s="78"/>
      <c r="D30" s="78"/>
      <c r="E30" s="79"/>
      <c r="F30" s="49">
        <f>SUM(F6,F22,F29,F15)</f>
        <v>0</v>
      </c>
      <c r="G30" s="49">
        <f>SUM(G6,G22,G29,G15)</f>
        <v>0</v>
      </c>
    </row>
    <row r="31" spans="1:11">
      <c r="E31" s="33"/>
    </row>
  </sheetData>
  <protectedRanges>
    <protectedRange sqref="E3:E29" name="Zakres1"/>
  </protectedRanges>
  <dataConsolidate/>
  <mergeCells count="10">
    <mergeCell ref="A30:E30"/>
    <mergeCell ref="A1:G1"/>
    <mergeCell ref="B3:G3"/>
    <mergeCell ref="A6:E6"/>
    <mergeCell ref="B7:G7"/>
    <mergeCell ref="A15:E15"/>
    <mergeCell ref="B16:G16"/>
    <mergeCell ref="A22:E22"/>
    <mergeCell ref="B23:G23"/>
    <mergeCell ref="A29:E29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zoomScale="70" zoomScaleNormal="70" zoomScaleSheetLayoutView="85" zoomScalePageLayoutView="80" workbookViewId="0">
      <selection activeCell="A5" sqref="A5:H5"/>
    </sheetView>
  </sheetViews>
  <sheetFormatPr defaultColWidth="10" defaultRowHeight="44.1" customHeight="1"/>
  <cols>
    <col min="1" max="8" width="16.28515625" style="7" customWidth="1"/>
    <col min="9" max="256" width="10" style="7"/>
    <col min="257" max="264" width="16.28515625" style="7" customWidth="1"/>
    <col min="265" max="512" width="10" style="7"/>
    <col min="513" max="520" width="16.28515625" style="7" customWidth="1"/>
    <col min="521" max="768" width="10" style="7"/>
    <col min="769" max="776" width="16.28515625" style="7" customWidth="1"/>
    <col min="777" max="1024" width="10" style="7"/>
    <col min="1025" max="1032" width="16.28515625" style="7" customWidth="1"/>
    <col min="1033" max="1280" width="10" style="7"/>
    <col min="1281" max="1288" width="16.28515625" style="7" customWidth="1"/>
    <col min="1289" max="1536" width="10" style="7"/>
    <col min="1537" max="1544" width="16.28515625" style="7" customWidth="1"/>
    <col min="1545" max="1792" width="10" style="7"/>
    <col min="1793" max="1800" width="16.28515625" style="7" customWidth="1"/>
    <col min="1801" max="2048" width="10" style="7"/>
    <col min="2049" max="2056" width="16.28515625" style="7" customWidth="1"/>
    <col min="2057" max="2304" width="10" style="7"/>
    <col min="2305" max="2312" width="16.28515625" style="7" customWidth="1"/>
    <col min="2313" max="2560" width="10" style="7"/>
    <col min="2561" max="2568" width="16.28515625" style="7" customWidth="1"/>
    <col min="2569" max="2816" width="10" style="7"/>
    <col min="2817" max="2824" width="16.28515625" style="7" customWidth="1"/>
    <col min="2825" max="3072" width="10" style="7"/>
    <col min="3073" max="3080" width="16.28515625" style="7" customWidth="1"/>
    <col min="3081" max="3328" width="10" style="7"/>
    <col min="3329" max="3336" width="16.28515625" style="7" customWidth="1"/>
    <col min="3337" max="3584" width="10" style="7"/>
    <col min="3585" max="3592" width="16.28515625" style="7" customWidth="1"/>
    <col min="3593" max="3840" width="10" style="7"/>
    <col min="3841" max="3848" width="16.28515625" style="7" customWidth="1"/>
    <col min="3849" max="4096" width="10" style="7"/>
    <col min="4097" max="4104" width="16.28515625" style="7" customWidth="1"/>
    <col min="4105" max="4352" width="10" style="7"/>
    <col min="4353" max="4360" width="16.28515625" style="7" customWidth="1"/>
    <col min="4361" max="4608" width="10" style="7"/>
    <col min="4609" max="4616" width="16.28515625" style="7" customWidth="1"/>
    <col min="4617" max="4864" width="10" style="7"/>
    <col min="4865" max="4872" width="16.28515625" style="7" customWidth="1"/>
    <col min="4873" max="5120" width="10" style="7"/>
    <col min="5121" max="5128" width="16.28515625" style="7" customWidth="1"/>
    <col min="5129" max="5376" width="10" style="7"/>
    <col min="5377" max="5384" width="16.28515625" style="7" customWidth="1"/>
    <col min="5385" max="5632" width="10" style="7"/>
    <col min="5633" max="5640" width="16.28515625" style="7" customWidth="1"/>
    <col min="5641" max="5888" width="10" style="7"/>
    <col min="5889" max="5896" width="16.28515625" style="7" customWidth="1"/>
    <col min="5897" max="6144" width="10" style="7"/>
    <col min="6145" max="6152" width="16.28515625" style="7" customWidth="1"/>
    <col min="6153" max="6400" width="10" style="7"/>
    <col min="6401" max="6408" width="16.28515625" style="7" customWidth="1"/>
    <col min="6409" max="6656" width="10" style="7"/>
    <col min="6657" max="6664" width="16.28515625" style="7" customWidth="1"/>
    <col min="6665" max="6912" width="10" style="7"/>
    <col min="6913" max="6920" width="16.28515625" style="7" customWidth="1"/>
    <col min="6921" max="7168" width="10" style="7"/>
    <col min="7169" max="7176" width="16.28515625" style="7" customWidth="1"/>
    <col min="7177" max="7424" width="10" style="7"/>
    <col min="7425" max="7432" width="16.28515625" style="7" customWidth="1"/>
    <col min="7433" max="7680" width="10" style="7"/>
    <col min="7681" max="7688" width="16.28515625" style="7" customWidth="1"/>
    <col min="7689" max="7936" width="10" style="7"/>
    <col min="7937" max="7944" width="16.28515625" style="7" customWidth="1"/>
    <col min="7945" max="8192" width="10" style="7"/>
    <col min="8193" max="8200" width="16.28515625" style="7" customWidth="1"/>
    <col min="8201" max="8448" width="10" style="7"/>
    <col min="8449" max="8456" width="16.28515625" style="7" customWidth="1"/>
    <col min="8457" max="8704" width="10" style="7"/>
    <col min="8705" max="8712" width="16.28515625" style="7" customWidth="1"/>
    <col min="8713" max="8960" width="10" style="7"/>
    <col min="8961" max="8968" width="16.28515625" style="7" customWidth="1"/>
    <col min="8969" max="9216" width="10" style="7"/>
    <col min="9217" max="9224" width="16.28515625" style="7" customWidth="1"/>
    <col min="9225" max="9472" width="10" style="7"/>
    <col min="9473" max="9480" width="16.28515625" style="7" customWidth="1"/>
    <col min="9481" max="9728" width="10" style="7"/>
    <col min="9729" max="9736" width="16.28515625" style="7" customWidth="1"/>
    <col min="9737" max="9984" width="10" style="7"/>
    <col min="9985" max="9992" width="16.28515625" style="7" customWidth="1"/>
    <col min="9993" max="10240" width="10" style="7"/>
    <col min="10241" max="10248" width="16.28515625" style="7" customWidth="1"/>
    <col min="10249" max="10496" width="10" style="7"/>
    <col min="10497" max="10504" width="16.28515625" style="7" customWidth="1"/>
    <col min="10505" max="10752" width="10" style="7"/>
    <col min="10753" max="10760" width="16.28515625" style="7" customWidth="1"/>
    <col min="10761" max="11008" width="10" style="7"/>
    <col min="11009" max="11016" width="16.28515625" style="7" customWidth="1"/>
    <col min="11017" max="11264" width="10" style="7"/>
    <col min="11265" max="11272" width="16.28515625" style="7" customWidth="1"/>
    <col min="11273" max="11520" width="10" style="7"/>
    <col min="11521" max="11528" width="16.28515625" style="7" customWidth="1"/>
    <col min="11529" max="11776" width="10" style="7"/>
    <col min="11777" max="11784" width="16.28515625" style="7" customWidth="1"/>
    <col min="11785" max="12032" width="10" style="7"/>
    <col min="12033" max="12040" width="16.28515625" style="7" customWidth="1"/>
    <col min="12041" max="12288" width="10" style="7"/>
    <col min="12289" max="12296" width="16.28515625" style="7" customWidth="1"/>
    <col min="12297" max="12544" width="10" style="7"/>
    <col min="12545" max="12552" width="16.28515625" style="7" customWidth="1"/>
    <col min="12553" max="12800" width="10" style="7"/>
    <col min="12801" max="12808" width="16.28515625" style="7" customWidth="1"/>
    <col min="12809" max="13056" width="10" style="7"/>
    <col min="13057" max="13064" width="16.28515625" style="7" customWidth="1"/>
    <col min="13065" max="13312" width="10" style="7"/>
    <col min="13313" max="13320" width="16.28515625" style="7" customWidth="1"/>
    <col min="13321" max="13568" width="10" style="7"/>
    <col min="13569" max="13576" width="16.28515625" style="7" customWidth="1"/>
    <col min="13577" max="13824" width="10" style="7"/>
    <col min="13825" max="13832" width="16.28515625" style="7" customWidth="1"/>
    <col min="13833" max="14080" width="10" style="7"/>
    <col min="14081" max="14088" width="16.28515625" style="7" customWidth="1"/>
    <col min="14089" max="14336" width="10" style="7"/>
    <col min="14337" max="14344" width="16.28515625" style="7" customWidth="1"/>
    <col min="14345" max="14592" width="10" style="7"/>
    <col min="14593" max="14600" width="16.28515625" style="7" customWidth="1"/>
    <col min="14601" max="14848" width="10" style="7"/>
    <col min="14849" max="14856" width="16.28515625" style="7" customWidth="1"/>
    <col min="14857" max="15104" width="10" style="7"/>
    <col min="15105" max="15112" width="16.28515625" style="7" customWidth="1"/>
    <col min="15113" max="15360" width="10" style="7"/>
    <col min="15361" max="15368" width="16.28515625" style="7" customWidth="1"/>
    <col min="15369" max="15616" width="10" style="7"/>
    <col min="15617" max="15624" width="16.28515625" style="7" customWidth="1"/>
    <col min="15625" max="15872" width="10" style="7"/>
    <col min="15873" max="15880" width="16.28515625" style="7" customWidth="1"/>
    <col min="15881" max="16128" width="10" style="7"/>
    <col min="16129" max="16136" width="16.28515625" style="7" customWidth="1"/>
    <col min="16137" max="16384" width="10" style="7"/>
  </cols>
  <sheetData>
    <row r="1" spans="1:42" ht="44.1" customHeight="1">
      <c r="A1" s="4" t="s">
        <v>45</v>
      </c>
      <c r="B1" s="97"/>
      <c r="C1" s="97"/>
      <c r="D1" s="97"/>
      <c r="E1" s="97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63.75" customHeight="1">
      <c r="A2" s="98" t="s">
        <v>205</v>
      </c>
      <c r="B2" s="98"/>
      <c r="C2" s="98"/>
      <c r="D2" s="98"/>
      <c r="E2" s="98"/>
      <c r="F2" s="98"/>
      <c r="G2" s="98"/>
      <c r="H2" s="98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24" customHeight="1">
      <c r="A3" s="8"/>
      <c r="B3" s="8"/>
      <c r="C3" s="8"/>
      <c r="D3" s="8"/>
      <c r="E3" s="8"/>
      <c r="F3" s="8"/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.75">
      <c r="A4" s="99" t="s">
        <v>46</v>
      </c>
      <c r="B4" s="99"/>
      <c r="C4" s="99"/>
      <c r="D4" s="99"/>
      <c r="E4" s="99"/>
      <c r="F4" s="99"/>
      <c r="G4" s="9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44.1" customHeight="1">
      <c r="A5" s="96" t="s">
        <v>47</v>
      </c>
      <c r="B5" s="96"/>
      <c r="C5" s="96"/>
      <c r="D5" s="96"/>
      <c r="E5" s="96"/>
      <c r="F5" s="96"/>
      <c r="G5" s="96"/>
      <c r="H5" s="9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29.25" customHeight="1">
      <c r="A6" s="96" t="s">
        <v>48</v>
      </c>
      <c r="B6" s="96"/>
      <c r="C6" s="96"/>
      <c r="D6" s="96"/>
      <c r="E6" s="96"/>
      <c r="F6" s="96"/>
      <c r="G6" s="96"/>
      <c r="H6" s="9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57" customHeight="1">
      <c r="A7" s="96" t="s">
        <v>49</v>
      </c>
      <c r="B7" s="96"/>
      <c r="C7" s="96"/>
      <c r="D7" s="96"/>
      <c r="E7" s="96"/>
      <c r="F7" s="96"/>
      <c r="G7" s="96"/>
      <c r="H7" s="9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42" customHeight="1">
      <c r="A8" s="96" t="s">
        <v>50</v>
      </c>
      <c r="B8" s="96"/>
      <c r="C8" s="96"/>
      <c r="D8" s="96"/>
      <c r="E8" s="96"/>
      <c r="F8" s="96"/>
      <c r="G8" s="96"/>
      <c r="H8" s="9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30" customHeight="1">
      <c r="A9" s="100" t="s">
        <v>51</v>
      </c>
      <c r="B9" s="100"/>
      <c r="C9" s="100"/>
      <c r="D9" s="100"/>
      <c r="E9" s="100"/>
      <c r="F9" s="100"/>
      <c r="G9" s="100"/>
      <c r="H9" s="10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>
      <c r="A10" s="100" t="s">
        <v>52</v>
      </c>
      <c r="B10" s="100"/>
      <c r="C10" s="100"/>
      <c r="D10" s="100"/>
      <c r="E10" s="100"/>
      <c r="F10" s="100"/>
      <c r="G10" s="100"/>
      <c r="H10" s="10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>
      <c r="A11" s="100" t="s">
        <v>53</v>
      </c>
      <c r="B11" s="100"/>
      <c r="C11" s="100"/>
      <c r="D11" s="100"/>
      <c r="E11" s="100"/>
      <c r="F11" s="100"/>
      <c r="G11" s="100"/>
      <c r="H11" s="10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42" customHeight="1">
      <c r="A12" s="100" t="s">
        <v>54</v>
      </c>
      <c r="B12" s="100"/>
      <c r="C12" s="100"/>
      <c r="D12" s="100"/>
      <c r="E12" s="100"/>
      <c r="F12" s="100"/>
      <c r="G12" s="100"/>
      <c r="H12" s="10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8.5" customHeight="1">
      <c r="A13" s="100" t="s">
        <v>55</v>
      </c>
      <c r="B13" s="100"/>
      <c r="C13" s="100"/>
      <c r="D13" s="100"/>
      <c r="E13" s="100"/>
      <c r="F13" s="100"/>
      <c r="G13" s="100"/>
      <c r="H13" s="10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4.25">
      <c r="A14" s="100" t="s">
        <v>56</v>
      </c>
      <c r="B14" s="100"/>
      <c r="C14" s="100"/>
      <c r="D14" s="100"/>
      <c r="E14" s="100"/>
      <c r="F14" s="100"/>
      <c r="G14" s="100"/>
      <c r="H14" s="10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">
      <c r="A15" s="10"/>
      <c r="B15" s="11"/>
      <c r="C15" s="11"/>
      <c r="D15" s="11"/>
      <c r="E15" s="11"/>
      <c r="F15" s="11"/>
      <c r="G15" s="11"/>
      <c r="H15" s="1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5.75">
      <c r="A16" s="9" t="s">
        <v>57</v>
      </c>
      <c r="B16" s="9"/>
      <c r="C16" s="9"/>
      <c r="D16" s="9"/>
      <c r="E16" s="9"/>
      <c r="F16" s="9"/>
      <c r="G16" s="9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59.25" customHeight="1">
      <c r="A17" s="96" t="s">
        <v>58</v>
      </c>
      <c r="B17" s="96"/>
      <c r="C17" s="96"/>
      <c r="D17" s="96"/>
      <c r="E17" s="96"/>
      <c r="F17" s="96"/>
      <c r="G17" s="96"/>
      <c r="H17" s="9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8.5" customHeight="1">
      <c r="A18" s="96" t="s">
        <v>59</v>
      </c>
      <c r="B18" s="96"/>
      <c r="C18" s="96"/>
      <c r="D18" s="96"/>
      <c r="E18" s="96"/>
      <c r="F18" s="96"/>
      <c r="G18" s="96"/>
      <c r="H18" s="9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3.5" customHeight="1">
      <c r="A19" s="10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75">
      <c r="A20" s="99" t="s">
        <v>60</v>
      </c>
      <c r="B20" s="99"/>
      <c r="C20" s="99"/>
      <c r="D20" s="99"/>
      <c r="E20" s="99"/>
      <c r="F20" s="99"/>
      <c r="G20" s="99"/>
      <c r="H20" s="9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.75" customHeight="1">
      <c r="A21" s="96" t="s">
        <v>61</v>
      </c>
      <c r="B21" s="96"/>
      <c r="C21" s="96"/>
      <c r="D21" s="96"/>
      <c r="E21" s="96"/>
      <c r="F21" s="96"/>
      <c r="G21" s="96"/>
      <c r="H21" s="9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52.5" customHeight="1">
      <c r="A22" s="96" t="s">
        <v>62</v>
      </c>
      <c r="B22" s="96"/>
      <c r="C22" s="96"/>
      <c r="D22" s="96"/>
      <c r="E22" s="96"/>
      <c r="F22" s="96"/>
      <c r="G22" s="96"/>
      <c r="H22" s="9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4.25" customHeight="1">
      <c r="A23" s="96" t="s">
        <v>63</v>
      </c>
      <c r="B23" s="96"/>
      <c r="C23" s="96"/>
      <c r="D23" s="96"/>
      <c r="E23" s="96"/>
      <c r="F23" s="96"/>
      <c r="G23" s="96"/>
      <c r="H23" s="9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.75" customHeight="1">
      <c r="A24" s="100" t="s">
        <v>64</v>
      </c>
      <c r="B24" s="100"/>
      <c r="C24" s="100"/>
      <c r="D24" s="100"/>
      <c r="E24" s="100"/>
      <c r="F24" s="100"/>
      <c r="G24" s="100"/>
      <c r="H24" s="10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5" customHeight="1">
      <c r="A25" s="100" t="s">
        <v>65</v>
      </c>
      <c r="B25" s="100"/>
      <c r="C25" s="100"/>
      <c r="D25" s="100"/>
      <c r="E25" s="100"/>
      <c r="F25" s="100"/>
      <c r="G25" s="100"/>
      <c r="H25" s="10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.75" customHeight="1">
      <c r="A26" s="100" t="s">
        <v>66</v>
      </c>
      <c r="B26" s="100"/>
      <c r="C26" s="100"/>
      <c r="D26" s="100"/>
      <c r="E26" s="100"/>
      <c r="F26" s="100"/>
      <c r="G26" s="100"/>
      <c r="H26" s="10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7.25" customHeight="1">
      <c r="A27" s="13"/>
      <c r="B27" s="13"/>
      <c r="C27" s="13"/>
      <c r="D27" s="13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75">
      <c r="A28" s="9" t="s">
        <v>67</v>
      </c>
      <c r="B28" s="14"/>
      <c r="C28" s="14"/>
      <c r="D28" s="14"/>
      <c r="E28" s="14"/>
      <c r="F28" s="14"/>
      <c r="G28" s="14"/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30.75" customHeight="1">
      <c r="A29" s="96" t="s">
        <v>68</v>
      </c>
      <c r="B29" s="96"/>
      <c r="C29" s="96"/>
      <c r="D29" s="96"/>
      <c r="E29" s="96"/>
      <c r="F29" s="96"/>
      <c r="G29" s="96"/>
      <c r="H29" s="9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71.45" customHeight="1">
      <c r="A30" s="96" t="s">
        <v>69</v>
      </c>
      <c r="B30" s="96"/>
      <c r="C30" s="96"/>
      <c r="D30" s="96"/>
      <c r="E30" s="96"/>
      <c r="F30" s="96"/>
      <c r="G30" s="96"/>
      <c r="H30" s="9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44.1" customHeight="1">
      <c r="A31" s="96" t="s">
        <v>70</v>
      </c>
      <c r="B31" s="96"/>
      <c r="C31" s="96"/>
      <c r="D31" s="96"/>
      <c r="E31" s="96"/>
      <c r="F31" s="96"/>
      <c r="G31" s="96"/>
      <c r="H31" s="9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9.5" customHeight="1">
      <c r="A32" s="96" t="s">
        <v>71</v>
      </c>
      <c r="B32" s="96"/>
      <c r="C32" s="96"/>
      <c r="D32" s="96"/>
      <c r="E32" s="96"/>
      <c r="F32" s="96"/>
      <c r="G32" s="96"/>
      <c r="H32" s="9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0" customHeight="1">
      <c r="A33" s="96" t="s">
        <v>72</v>
      </c>
      <c r="B33" s="96"/>
      <c r="C33" s="96"/>
      <c r="D33" s="96"/>
      <c r="E33" s="96"/>
      <c r="F33" s="96"/>
      <c r="G33" s="96"/>
      <c r="H33" s="9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44.1" customHeight="1">
      <c r="A34" s="96" t="s">
        <v>73</v>
      </c>
      <c r="B34" s="96"/>
      <c r="C34" s="96"/>
      <c r="D34" s="96"/>
      <c r="E34" s="96"/>
      <c r="F34" s="96"/>
      <c r="G34" s="96"/>
      <c r="H34" s="9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2.75" customHeight="1">
      <c r="A35" s="101"/>
      <c r="B35" s="101"/>
      <c r="C35" s="101"/>
      <c r="D35" s="101"/>
      <c r="E35" s="101"/>
      <c r="F35" s="101"/>
      <c r="G35" s="101"/>
      <c r="H35" s="10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6.25" customHeight="1">
      <c r="A36" s="100" t="s">
        <v>74</v>
      </c>
      <c r="B36" s="100"/>
      <c r="C36" s="100"/>
      <c r="D36" s="100"/>
      <c r="E36" s="100"/>
      <c r="F36" s="100"/>
      <c r="G36" s="100"/>
      <c r="H36" s="100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4.25">
      <c r="A37" s="100" t="s">
        <v>75</v>
      </c>
      <c r="B37" s="100"/>
      <c r="C37" s="100"/>
      <c r="D37" s="100"/>
      <c r="E37" s="100"/>
      <c r="F37" s="100"/>
      <c r="G37" s="100"/>
      <c r="H37" s="100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4.25">
      <c r="A38" s="100" t="s">
        <v>76</v>
      </c>
      <c r="B38" s="100"/>
      <c r="C38" s="100"/>
      <c r="D38" s="100"/>
      <c r="E38" s="100"/>
      <c r="F38" s="100"/>
      <c r="G38" s="100"/>
      <c r="H38" s="10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4.25">
      <c r="A39" s="100" t="s">
        <v>77</v>
      </c>
      <c r="B39" s="100"/>
      <c r="C39" s="100"/>
      <c r="D39" s="100"/>
      <c r="E39" s="100"/>
      <c r="F39" s="100"/>
      <c r="G39" s="100"/>
      <c r="H39" s="100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4.25">
      <c r="A40" s="96" t="s">
        <v>78</v>
      </c>
      <c r="B40" s="96"/>
      <c r="C40" s="96"/>
      <c r="D40" s="96"/>
      <c r="E40" s="96"/>
      <c r="F40" s="96"/>
      <c r="G40" s="96"/>
      <c r="H40" s="9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8" customHeight="1">
      <c r="A41" s="96" t="s">
        <v>79</v>
      </c>
      <c r="B41" s="96"/>
      <c r="C41" s="96"/>
      <c r="D41" s="96"/>
      <c r="E41" s="96"/>
      <c r="F41" s="96"/>
      <c r="G41" s="96"/>
      <c r="H41" s="9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9.5" customHeight="1">
      <c r="A42" s="101"/>
      <c r="B42" s="101"/>
      <c r="C42" s="101"/>
      <c r="D42" s="101"/>
      <c r="E42" s="101"/>
      <c r="F42" s="101"/>
      <c r="G42" s="101"/>
      <c r="H42" s="10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3.25" customHeight="1">
      <c r="A43" s="102" t="s">
        <v>80</v>
      </c>
      <c r="B43" s="102"/>
      <c r="C43" s="102"/>
      <c r="D43" s="102"/>
      <c r="E43" s="102"/>
      <c r="F43" s="102"/>
      <c r="G43" s="102"/>
      <c r="H43" s="10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8.5" customHeight="1">
      <c r="A44" s="100" t="s">
        <v>81</v>
      </c>
      <c r="B44" s="100"/>
      <c r="C44" s="100"/>
      <c r="D44" s="100"/>
      <c r="E44" s="100"/>
      <c r="F44" s="100"/>
      <c r="G44" s="100"/>
      <c r="H44" s="10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8.5" customHeight="1">
      <c r="A45" s="100" t="s">
        <v>82</v>
      </c>
      <c r="B45" s="100"/>
      <c r="C45" s="100"/>
      <c r="D45" s="100"/>
      <c r="E45" s="100"/>
      <c r="F45" s="100"/>
      <c r="G45" s="100"/>
      <c r="H45" s="100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8.5" customHeight="1">
      <c r="A46" s="100" t="s">
        <v>83</v>
      </c>
      <c r="B46" s="100"/>
      <c r="C46" s="100"/>
      <c r="D46" s="100"/>
      <c r="E46" s="100"/>
      <c r="F46" s="100"/>
      <c r="G46" s="100"/>
      <c r="H46" s="10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7" customHeight="1">
      <c r="A47" s="100" t="s">
        <v>84</v>
      </c>
      <c r="B47" s="100"/>
      <c r="C47" s="100"/>
      <c r="D47" s="100"/>
      <c r="E47" s="100"/>
      <c r="F47" s="100"/>
      <c r="G47" s="100"/>
      <c r="H47" s="10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7.25" customHeight="1">
      <c r="A48" s="100" t="s">
        <v>85</v>
      </c>
      <c r="B48" s="100"/>
      <c r="C48" s="100"/>
      <c r="D48" s="100"/>
      <c r="E48" s="100"/>
      <c r="F48" s="100"/>
      <c r="G48" s="100"/>
      <c r="H48" s="10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8.75" customHeight="1">
      <c r="A49" s="100" t="s">
        <v>86</v>
      </c>
      <c r="B49" s="100"/>
      <c r="C49" s="100"/>
      <c r="D49" s="100"/>
      <c r="E49" s="100"/>
      <c r="F49" s="100"/>
      <c r="G49" s="100"/>
      <c r="H49" s="10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9.5" customHeight="1">
      <c r="A50" s="100" t="s">
        <v>87</v>
      </c>
      <c r="B50" s="100"/>
      <c r="C50" s="100"/>
      <c r="D50" s="100"/>
      <c r="E50" s="100"/>
      <c r="F50" s="100"/>
      <c r="G50" s="100"/>
      <c r="H50" s="10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31.5" customHeight="1">
      <c r="A51" s="100" t="s">
        <v>88</v>
      </c>
      <c r="B51" s="100"/>
      <c r="C51" s="100"/>
      <c r="D51" s="100"/>
      <c r="E51" s="100"/>
      <c r="F51" s="100"/>
      <c r="G51" s="100"/>
      <c r="H51" s="100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7.25" customHeight="1">
      <c r="A52" s="100" t="s">
        <v>89</v>
      </c>
      <c r="B52" s="100"/>
      <c r="C52" s="100"/>
      <c r="D52" s="100"/>
      <c r="E52" s="100"/>
      <c r="F52" s="100"/>
      <c r="G52" s="100"/>
      <c r="H52" s="100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9.5" customHeight="1">
      <c r="A53" s="103"/>
      <c r="B53" s="103"/>
      <c r="C53" s="103"/>
      <c r="D53" s="103"/>
      <c r="E53" s="103"/>
      <c r="F53" s="103"/>
      <c r="G53" s="103"/>
      <c r="H53" s="103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8" customHeight="1">
      <c r="A54" s="100" t="s">
        <v>90</v>
      </c>
      <c r="B54" s="100"/>
      <c r="C54" s="100"/>
      <c r="D54" s="100"/>
      <c r="E54" s="100"/>
      <c r="F54" s="100"/>
      <c r="G54" s="100"/>
      <c r="H54" s="100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>
      <c r="A55" s="100" t="s">
        <v>91</v>
      </c>
      <c r="B55" s="100"/>
      <c r="C55" s="100"/>
      <c r="D55" s="100"/>
      <c r="E55" s="100"/>
      <c r="F55" s="100"/>
      <c r="G55" s="100"/>
      <c r="H55" s="10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29.25" customHeight="1">
      <c r="A56" s="100" t="s">
        <v>92</v>
      </c>
      <c r="B56" s="100"/>
      <c r="C56" s="100"/>
      <c r="D56" s="100"/>
      <c r="E56" s="100"/>
      <c r="F56" s="100"/>
      <c r="G56" s="100"/>
      <c r="H56" s="100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7.25" customHeight="1">
      <c r="A57" s="100" t="s">
        <v>93</v>
      </c>
      <c r="B57" s="100"/>
      <c r="C57" s="100"/>
      <c r="D57" s="100"/>
      <c r="E57" s="100"/>
      <c r="F57" s="100"/>
      <c r="G57" s="100"/>
      <c r="H57" s="10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21.6" customHeight="1">
      <c r="A58" s="100" t="s">
        <v>94</v>
      </c>
      <c r="B58" s="100"/>
      <c r="C58" s="100"/>
      <c r="D58" s="100"/>
      <c r="E58" s="100"/>
      <c r="F58" s="100"/>
      <c r="G58" s="100"/>
      <c r="H58" s="100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7.75" customHeight="1">
      <c r="A59" s="100" t="s">
        <v>95</v>
      </c>
      <c r="B59" s="100"/>
      <c r="C59" s="100"/>
      <c r="D59" s="100"/>
      <c r="E59" s="100"/>
      <c r="F59" s="100"/>
      <c r="G59" s="100"/>
      <c r="H59" s="100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29.45" customHeight="1">
      <c r="A60" s="100" t="s">
        <v>96</v>
      </c>
      <c r="B60" s="100"/>
      <c r="C60" s="100"/>
      <c r="D60" s="100"/>
      <c r="E60" s="100"/>
      <c r="F60" s="100"/>
      <c r="G60" s="100"/>
      <c r="H60" s="10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8" customHeight="1">
      <c r="A61" s="100" t="s">
        <v>97</v>
      </c>
      <c r="B61" s="100"/>
      <c r="C61" s="100"/>
      <c r="D61" s="100"/>
      <c r="E61" s="100"/>
      <c r="F61" s="100"/>
      <c r="G61" s="100"/>
      <c r="H61" s="100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8" customHeight="1">
      <c r="A62" s="100" t="s">
        <v>98</v>
      </c>
      <c r="B62" s="100"/>
      <c r="C62" s="100"/>
      <c r="D62" s="100"/>
      <c r="E62" s="100"/>
      <c r="F62" s="100"/>
      <c r="G62" s="100"/>
      <c r="H62" s="100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7.25" customHeight="1">
      <c r="A63" s="100" t="s">
        <v>99</v>
      </c>
      <c r="B63" s="100"/>
      <c r="C63" s="100"/>
      <c r="D63" s="100"/>
      <c r="E63" s="100"/>
      <c r="F63" s="100"/>
      <c r="G63" s="100"/>
      <c r="H63" s="100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8.75" customHeight="1">
      <c r="A64" s="100" t="s">
        <v>100</v>
      </c>
      <c r="B64" s="100"/>
      <c r="C64" s="100"/>
      <c r="D64" s="100"/>
      <c r="E64" s="100"/>
      <c r="F64" s="100"/>
      <c r="G64" s="100"/>
      <c r="H64" s="100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8" customHeight="1">
      <c r="A65" s="100" t="s">
        <v>101</v>
      </c>
      <c r="B65" s="100"/>
      <c r="C65" s="100"/>
      <c r="D65" s="100"/>
      <c r="E65" s="100"/>
      <c r="F65" s="100"/>
      <c r="G65" s="100"/>
      <c r="H65" s="100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4.25">
      <c r="A66" s="103"/>
      <c r="B66" s="103"/>
      <c r="C66" s="103"/>
      <c r="D66" s="103"/>
      <c r="E66" s="103"/>
      <c r="F66" s="103"/>
      <c r="G66" s="103"/>
      <c r="H66" s="103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7.25" customHeight="1">
      <c r="A67" s="100" t="s">
        <v>102</v>
      </c>
      <c r="B67" s="100"/>
      <c r="C67" s="100"/>
      <c r="D67" s="100"/>
      <c r="E67" s="100"/>
      <c r="F67" s="100"/>
      <c r="G67" s="100"/>
      <c r="H67" s="100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20.25" customHeight="1">
      <c r="A68" s="100" t="s">
        <v>103</v>
      </c>
      <c r="B68" s="100"/>
      <c r="C68" s="100"/>
      <c r="D68" s="100"/>
      <c r="E68" s="100"/>
      <c r="F68" s="100"/>
      <c r="G68" s="100"/>
      <c r="H68" s="100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3.5" customHeight="1">
      <c r="A69" s="100" t="s">
        <v>104</v>
      </c>
      <c r="B69" s="100"/>
      <c r="C69" s="100"/>
      <c r="D69" s="100"/>
      <c r="E69" s="100"/>
      <c r="F69" s="100"/>
      <c r="G69" s="100"/>
      <c r="H69" s="100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8" customHeight="1">
      <c r="A70" s="103"/>
      <c r="B70" s="103"/>
      <c r="C70" s="103"/>
      <c r="D70" s="103"/>
      <c r="E70" s="103"/>
      <c r="F70" s="103"/>
      <c r="G70" s="103"/>
      <c r="H70" s="103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>
      <c r="A71" s="100" t="s">
        <v>105</v>
      </c>
      <c r="B71" s="100"/>
      <c r="C71" s="100"/>
      <c r="D71" s="100"/>
      <c r="E71" s="100"/>
      <c r="F71" s="100"/>
      <c r="G71" s="100"/>
      <c r="H71" s="100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" customHeight="1">
      <c r="A72" s="100" t="s">
        <v>106</v>
      </c>
      <c r="B72" s="100"/>
      <c r="C72" s="100"/>
      <c r="D72" s="100"/>
      <c r="E72" s="100"/>
      <c r="F72" s="100"/>
      <c r="G72" s="100"/>
      <c r="H72" s="100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3.5" customHeight="1">
      <c r="A73" s="100" t="s">
        <v>107</v>
      </c>
      <c r="B73" s="100"/>
      <c r="C73" s="100"/>
      <c r="D73" s="100"/>
      <c r="E73" s="100"/>
      <c r="F73" s="100"/>
      <c r="G73" s="100"/>
      <c r="H73" s="100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4.25" customHeight="1">
      <c r="A74" s="100" t="s">
        <v>108</v>
      </c>
      <c r="B74" s="100"/>
      <c r="C74" s="100"/>
      <c r="D74" s="100"/>
      <c r="E74" s="100"/>
      <c r="F74" s="100"/>
      <c r="G74" s="100"/>
      <c r="H74" s="100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5" customHeight="1">
      <c r="A75" s="100" t="s">
        <v>109</v>
      </c>
      <c r="B75" s="100"/>
      <c r="C75" s="100"/>
      <c r="D75" s="100"/>
      <c r="E75" s="100"/>
      <c r="F75" s="100"/>
      <c r="G75" s="100"/>
      <c r="H75" s="100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ht="16.5" customHeight="1">
      <c r="A76" s="100" t="s">
        <v>110</v>
      </c>
      <c r="B76" s="100"/>
      <c r="C76" s="100"/>
      <c r="D76" s="100"/>
      <c r="E76" s="100"/>
      <c r="F76" s="100"/>
      <c r="G76" s="100"/>
      <c r="H76" s="100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ht="16.5" customHeight="1">
      <c r="A77" s="100" t="s">
        <v>111</v>
      </c>
      <c r="B77" s="100"/>
      <c r="C77" s="100"/>
      <c r="D77" s="100"/>
      <c r="E77" s="100"/>
      <c r="F77" s="100"/>
      <c r="G77" s="100"/>
      <c r="H77" s="100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ht="15" customHeight="1">
      <c r="A78" s="100" t="s">
        <v>112</v>
      </c>
      <c r="B78" s="100"/>
      <c r="C78" s="100"/>
      <c r="D78" s="100"/>
      <c r="E78" s="100"/>
      <c r="F78" s="100"/>
      <c r="G78" s="100"/>
      <c r="H78" s="100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" customHeight="1">
      <c r="A79" s="100" t="s">
        <v>113</v>
      </c>
      <c r="B79" s="100"/>
      <c r="C79" s="100"/>
      <c r="D79" s="100"/>
      <c r="E79" s="100"/>
      <c r="F79" s="100"/>
      <c r="G79" s="100"/>
      <c r="H79" s="100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18" customHeight="1">
      <c r="A80" s="103"/>
      <c r="B80" s="103"/>
      <c r="C80" s="103"/>
      <c r="D80" s="103"/>
      <c r="E80" s="103"/>
      <c r="F80" s="103"/>
      <c r="G80" s="103"/>
      <c r="H80" s="10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6.5" customHeight="1">
      <c r="A81" s="100" t="s">
        <v>114</v>
      </c>
      <c r="B81" s="100"/>
      <c r="C81" s="100"/>
      <c r="D81" s="100"/>
      <c r="E81" s="100"/>
      <c r="F81" s="100"/>
      <c r="G81" s="100"/>
      <c r="H81" s="100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13.5" customHeight="1">
      <c r="A82" s="100" t="s">
        <v>106</v>
      </c>
      <c r="B82" s="100"/>
      <c r="C82" s="100"/>
      <c r="D82" s="100"/>
      <c r="E82" s="100"/>
      <c r="F82" s="100"/>
      <c r="G82" s="100"/>
      <c r="H82" s="100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5.75" customHeight="1">
      <c r="A83" s="100" t="s">
        <v>115</v>
      </c>
      <c r="B83" s="100"/>
      <c r="C83" s="100"/>
      <c r="D83" s="100"/>
      <c r="E83" s="100"/>
      <c r="F83" s="100"/>
      <c r="G83" s="100"/>
      <c r="H83" s="100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" customHeight="1">
      <c r="A84" s="100" t="s">
        <v>116</v>
      </c>
      <c r="B84" s="100"/>
      <c r="C84" s="100"/>
      <c r="D84" s="100"/>
      <c r="E84" s="100"/>
      <c r="F84" s="100"/>
      <c r="G84" s="100"/>
      <c r="H84" s="100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3.5" customHeight="1">
      <c r="A85" s="101"/>
      <c r="B85" s="101"/>
      <c r="C85" s="101"/>
      <c r="D85" s="101"/>
      <c r="E85" s="101"/>
      <c r="F85" s="101"/>
      <c r="G85" s="101"/>
      <c r="H85" s="10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21.75" customHeight="1">
      <c r="A86" s="104" t="s">
        <v>117</v>
      </c>
      <c r="B86" s="104"/>
      <c r="C86" s="104"/>
      <c r="D86" s="104"/>
      <c r="E86" s="104"/>
      <c r="F86" s="104"/>
      <c r="G86" s="104"/>
      <c r="H86" s="104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69.75" customHeight="1">
      <c r="A87" s="100" t="s">
        <v>118</v>
      </c>
      <c r="B87" s="100"/>
      <c r="C87" s="100"/>
      <c r="D87" s="100"/>
      <c r="E87" s="100"/>
      <c r="F87" s="100"/>
      <c r="G87" s="100"/>
      <c r="H87" s="100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58.5" customHeight="1">
      <c r="A88" s="100" t="s">
        <v>119</v>
      </c>
      <c r="B88" s="100"/>
      <c r="C88" s="100"/>
      <c r="D88" s="100"/>
      <c r="E88" s="100"/>
      <c r="F88" s="100"/>
      <c r="G88" s="100"/>
      <c r="H88" s="100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15" customHeight="1">
      <c r="A89" s="100" t="s">
        <v>120</v>
      </c>
      <c r="B89" s="100"/>
      <c r="C89" s="100"/>
      <c r="D89" s="100"/>
      <c r="E89" s="100"/>
      <c r="F89" s="100"/>
      <c r="G89" s="100"/>
      <c r="H89" s="100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8" customHeight="1">
      <c r="A90" s="100" t="s">
        <v>121</v>
      </c>
      <c r="B90" s="100"/>
      <c r="C90" s="100"/>
      <c r="D90" s="100"/>
      <c r="E90" s="100"/>
      <c r="F90" s="100"/>
      <c r="G90" s="100"/>
      <c r="H90" s="100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33" customHeight="1">
      <c r="A91" s="15" t="s">
        <v>122</v>
      </c>
      <c r="B91" s="9"/>
      <c r="C91" s="9"/>
      <c r="D91" s="9"/>
      <c r="E91" s="9"/>
      <c r="F91" s="9"/>
      <c r="G91" s="9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149999999999999" customHeight="1">
      <c r="A92" s="99" t="s">
        <v>123</v>
      </c>
      <c r="B92" s="99"/>
      <c r="C92" s="99"/>
      <c r="D92" s="99"/>
      <c r="E92" s="99"/>
      <c r="F92" s="99"/>
      <c r="G92" s="99"/>
      <c r="H92" s="99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18" customHeight="1">
      <c r="A93" s="96" t="s">
        <v>124</v>
      </c>
      <c r="B93" s="96"/>
      <c r="C93" s="96"/>
      <c r="D93" s="96"/>
      <c r="E93" s="96"/>
      <c r="F93" s="96"/>
      <c r="G93" s="96"/>
      <c r="H93" s="9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8.75" customHeight="1">
      <c r="A94" s="96" t="s">
        <v>125</v>
      </c>
      <c r="B94" s="96"/>
      <c r="C94" s="96"/>
      <c r="D94" s="96"/>
      <c r="E94" s="96"/>
      <c r="F94" s="96"/>
      <c r="G94" s="96"/>
      <c r="H94" s="9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44.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ht="44.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ht="44.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44.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44.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44.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44.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44.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44.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44.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44.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44.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44.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ht="44.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ht="44.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ht="44.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44.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44.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44.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44.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44.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44.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44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44.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44.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ht="44.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ht="44.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ht="44.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44.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44.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44.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4.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44.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44.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44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44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ht="44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ht="44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ht="44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ht="44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44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4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4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44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4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44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44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44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44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44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4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4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4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44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44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44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4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44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44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44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44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44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4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4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44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44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44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44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44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44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44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4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4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44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4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44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44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44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44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44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44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4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44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44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44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44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44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44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4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44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44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44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44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44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44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44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44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44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44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44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44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4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44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4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44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44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44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44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44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44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44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44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44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44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44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44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44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44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44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44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44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44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44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44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44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44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44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4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44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44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44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44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44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44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44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44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44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44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44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44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44.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44.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44.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44.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44.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4.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4.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44.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44.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44.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44.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4.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44.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44.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44.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44.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44.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44.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44.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44.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44.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44.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44.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4.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4.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44.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44.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4.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44.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44.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44.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44.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44.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44.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44.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</sheetData>
  <mergeCells count="87"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6:H6"/>
    <mergeCell ref="B1:E1"/>
    <mergeCell ref="A2:H2"/>
    <mergeCell ref="A4:G4"/>
    <mergeCell ref="A5:H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Strona tytułowa</vt:lpstr>
      <vt:lpstr>Zwolenkiewicza</vt:lpstr>
      <vt:lpstr>Linkowskiego</vt:lpstr>
      <vt:lpstr>Rumiankowa</vt:lpstr>
      <vt:lpstr>Preambuła</vt:lpstr>
      <vt:lpstr>Linkowskiego!Obszar_wydruku</vt:lpstr>
      <vt:lpstr>Rumiankowa!Obszar_wydruku</vt:lpstr>
      <vt:lpstr>'Strona tytułowa'!Obszar_wydruku</vt:lpstr>
      <vt:lpstr>Zwolenkiewicza!Obszar_wydruku</vt:lpstr>
      <vt:lpstr>Linkowskiego!Tytuły_wydruku</vt:lpstr>
      <vt:lpstr>Rumiankowa!Tytuły_wydruku</vt:lpstr>
      <vt:lpstr>Zwolenkiewicza!Tytuły_wydruku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2022-06-09T08:18:22Z</cp:lastPrinted>
  <dcterms:created xsi:type="dcterms:W3CDTF">2013-05-29T11:09:02Z</dcterms:created>
  <dcterms:modified xsi:type="dcterms:W3CDTF">2022-07-11T14:10:01Z</dcterms:modified>
  <cp:category/>
  <cp:contentStatus/>
</cp:coreProperties>
</file>